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 filterPrivacy="1"/>
  <mc:AlternateContent xmlns:mc="http://schemas.openxmlformats.org/markup-compatibility/2006">
    <mc:Choice Requires="x15">
      <x15ac:absPath xmlns:x15ac="http://schemas.microsoft.com/office/spreadsheetml/2010/11/ac" url="/Users/lleemann/Dropbox/RA Nadine Golinelli/Daten Disproportion/Deutschland/"/>
    </mc:Choice>
  </mc:AlternateContent>
  <bookViews>
    <workbookView xWindow="520" yWindow="460" windowWidth="22260" windowHeight="12640" activeTab="2"/>
  </bookViews>
  <sheets>
    <sheet name="Legislative" sheetId="1" r:id="rId1"/>
    <sheet name="Exekutive" sheetId="2" r:id="rId2"/>
    <sheet name="Sheet1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2" l="1"/>
  <c r="M85" i="2"/>
  <c r="P4" i="2"/>
  <c r="N85" i="2"/>
  <c r="Q4" i="2"/>
  <c r="O85" i="2"/>
  <c r="R4" i="2"/>
  <c r="P85" i="2"/>
  <c r="S4" i="2"/>
  <c r="Q85" i="2"/>
  <c r="T4" i="2"/>
  <c r="R85" i="2"/>
  <c r="U4" i="2"/>
  <c r="S85" i="2"/>
  <c r="U85" i="2"/>
  <c r="O5" i="2"/>
  <c r="M86" i="2"/>
  <c r="P5" i="2"/>
  <c r="N86" i="2"/>
  <c r="Q5" i="2"/>
  <c r="O86" i="2"/>
  <c r="R5" i="2"/>
  <c r="P86" i="2"/>
  <c r="S5" i="2"/>
  <c r="Q86" i="2"/>
  <c r="T5" i="2"/>
  <c r="R86" i="2"/>
  <c r="U5" i="2"/>
  <c r="S86" i="2"/>
  <c r="U86" i="2"/>
  <c r="O6" i="2"/>
  <c r="M87" i="2"/>
  <c r="P6" i="2"/>
  <c r="N87" i="2"/>
  <c r="Q6" i="2"/>
  <c r="O87" i="2"/>
  <c r="R6" i="2"/>
  <c r="P87" i="2"/>
  <c r="S6" i="2"/>
  <c r="Q87" i="2"/>
  <c r="T6" i="2"/>
  <c r="R87" i="2"/>
  <c r="U6" i="2"/>
  <c r="S87" i="2"/>
  <c r="U87" i="2"/>
  <c r="O7" i="2"/>
  <c r="M88" i="2"/>
  <c r="P7" i="2"/>
  <c r="N88" i="2"/>
  <c r="Q7" i="2"/>
  <c r="O88" i="2"/>
  <c r="R7" i="2"/>
  <c r="P88" i="2"/>
  <c r="S7" i="2"/>
  <c r="Q88" i="2"/>
  <c r="T7" i="2"/>
  <c r="R88" i="2"/>
  <c r="U7" i="2"/>
  <c r="S88" i="2"/>
  <c r="U88" i="2"/>
  <c r="O8" i="2"/>
  <c r="M89" i="2"/>
  <c r="P8" i="2"/>
  <c r="N89" i="2"/>
  <c r="Q8" i="2"/>
  <c r="O89" i="2"/>
  <c r="R8" i="2"/>
  <c r="P89" i="2"/>
  <c r="S8" i="2"/>
  <c r="Q89" i="2"/>
  <c r="T8" i="2"/>
  <c r="R89" i="2"/>
  <c r="U8" i="2"/>
  <c r="S89" i="2"/>
  <c r="U89" i="2"/>
  <c r="O9" i="2"/>
  <c r="M90" i="2"/>
  <c r="P9" i="2"/>
  <c r="N90" i="2"/>
  <c r="Q9" i="2"/>
  <c r="O90" i="2"/>
  <c r="R9" i="2"/>
  <c r="P90" i="2"/>
  <c r="S9" i="2"/>
  <c r="Q90" i="2"/>
  <c r="T9" i="2"/>
  <c r="R90" i="2"/>
  <c r="U9" i="2"/>
  <c r="S90" i="2"/>
  <c r="U90" i="2"/>
  <c r="O10" i="2"/>
  <c r="M91" i="2"/>
  <c r="P10" i="2"/>
  <c r="N91" i="2"/>
  <c r="Q10" i="2"/>
  <c r="O91" i="2"/>
  <c r="R10" i="2"/>
  <c r="P91" i="2"/>
  <c r="S10" i="2"/>
  <c r="Q91" i="2"/>
  <c r="T10" i="2"/>
  <c r="R91" i="2"/>
  <c r="U10" i="2"/>
  <c r="S91" i="2"/>
  <c r="U91" i="2"/>
  <c r="O11" i="2"/>
  <c r="M92" i="2"/>
  <c r="P11" i="2"/>
  <c r="N92" i="2"/>
  <c r="Q11" i="2"/>
  <c r="O92" i="2"/>
  <c r="R11" i="2"/>
  <c r="P92" i="2"/>
  <c r="S11" i="2"/>
  <c r="Q92" i="2"/>
  <c r="T11" i="2"/>
  <c r="R92" i="2"/>
  <c r="U11" i="2"/>
  <c r="S92" i="2"/>
  <c r="U92" i="2"/>
  <c r="O12" i="2"/>
  <c r="M93" i="2"/>
  <c r="P12" i="2"/>
  <c r="N93" i="2"/>
  <c r="Q12" i="2"/>
  <c r="O93" i="2"/>
  <c r="R12" i="2"/>
  <c r="P93" i="2"/>
  <c r="S12" i="2"/>
  <c r="Q93" i="2"/>
  <c r="T12" i="2"/>
  <c r="R93" i="2"/>
  <c r="U12" i="2"/>
  <c r="S93" i="2"/>
  <c r="U93" i="2"/>
  <c r="O13" i="2"/>
  <c r="M94" i="2"/>
  <c r="P13" i="2"/>
  <c r="N94" i="2"/>
  <c r="Q13" i="2"/>
  <c r="O94" i="2"/>
  <c r="R13" i="2"/>
  <c r="P94" i="2"/>
  <c r="S13" i="2"/>
  <c r="Q94" i="2"/>
  <c r="T13" i="2"/>
  <c r="R94" i="2"/>
  <c r="U13" i="2"/>
  <c r="S94" i="2"/>
  <c r="U94" i="2"/>
  <c r="O14" i="2"/>
  <c r="M95" i="2"/>
  <c r="P14" i="2"/>
  <c r="N95" i="2"/>
  <c r="Q14" i="2"/>
  <c r="O95" i="2"/>
  <c r="R14" i="2"/>
  <c r="P95" i="2"/>
  <c r="S14" i="2"/>
  <c r="Q95" i="2"/>
  <c r="T14" i="2"/>
  <c r="R95" i="2"/>
  <c r="U14" i="2"/>
  <c r="S95" i="2"/>
  <c r="U95" i="2"/>
  <c r="O15" i="2"/>
  <c r="M96" i="2"/>
  <c r="P15" i="2"/>
  <c r="N96" i="2"/>
  <c r="Q15" i="2"/>
  <c r="O96" i="2"/>
  <c r="R15" i="2"/>
  <c r="P96" i="2"/>
  <c r="S15" i="2"/>
  <c r="Q96" i="2"/>
  <c r="T15" i="2"/>
  <c r="R96" i="2"/>
  <c r="U15" i="2"/>
  <c r="S96" i="2"/>
  <c r="U96" i="2"/>
  <c r="O16" i="2"/>
  <c r="M97" i="2"/>
  <c r="P16" i="2"/>
  <c r="N97" i="2"/>
  <c r="Q16" i="2"/>
  <c r="O97" i="2"/>
  <c r="R16" i="2"/>
  <c r="P97" i="2"/>
  <c r="S16" i="2"/>
  <c r="Q97" i="2"/>
  <c r="T16" i="2"/>
  <c r="R97" i="2"/>
  <c r="U16" i="2"/>
  <c r="S97" i="2"/>
  <c r="U97" i="2"/>
  <c r="O17" i="2"/>
  <c r="M98" i="2"/>
  <c r="P17" i="2"/>
  <c r="N98" i="2"/>
  <c r="Q17" i="2"/>
  <c r="O98" i="2"/>
  <c r="R17" i="2"/>
  <c r="P98" i="2"/>
  <c r="S17" i="2"/>
  <c r="Q98" i="2"/>
  <c r="T17" i="2"/>
  <c r="R98" i="2"/>
  <c r="U17" i="2"/>
  <c r="S98" i="2"/>
  <c r="U98" i="2"/>
  <c r="O18" i="2"/>
  <c r="M99" i="2"/>
  <c r="P18" i="2"/>
  <c r="N99" i="2"/>
  <c r="Q18" i="2"/>
  <c r="O99" i="2"/>
  <c r="R18" i="2"/>
  <c r="P99" i="2"/>
  <c r="S18" i="2"/>
  <c r="Q99" i="2"/>
  <c r="T18" i="2"/>
  <c r="R99" i="2"/>
  <c r="U18" i="2"/>
  <c r="S99" i="2"/>
  <c r="U99" i="2"/>
  <c r="O3" i="2"/>
  <c r="M84" i="2"/>
  <c r="P3" i="2"/>
  <c r="N84" i="2"/>
  <c r="Q3" i="2"/>
  <c r="O84" i="2"/>
  <c r="R3" i="2"/>
  <c r="P84" i="2"/>
  <c r="S3" i="2"/>
  <c r="Q84" i="2"/>
  <c r="T3" i="2"/>
  <c r="R84" i="2"/>
  <c r="U3" i="2"/>
  <c r="S84" i="2"/>
  <c r="U84" i="2"/>
  <c r="G45" i="2"/>
  <c r="G65" i="2"/>
  <c r="H45" i="2"/>
  <c r="H65" i="2"/>
  <c r="I45" i="2"/>
  <c r="I65" i="2"/>
  <c r="J45" i="2"/>
  <c r="J65" i="2"/>
  <c r="K45" i="2"/>
  <c r="K65" i="2"/>
  <c r="L45" i="2"/>
  <c r="L65" i="2"/>
  <c r="M45" i="2"/>
  <c r="M65" i="2"/>
  <c r="E85" i="2"/>
  <c r="I85" i="2"/>
  <c r="G46" i="2"/>
  <c r="G66" i="2"/>
  <c r="H46" i="2"/>
  <c r="H66" i="2"/>
  <c r="I46" i="2"/>
  <c r="I66" i="2"/>
  <c r="J46" i="2"/>
  <c r="J66" i="2"/>
  <c r="K46" i="2"/>
  <c r="K66" i="2"/>
  <c r="L46" i="2"/>
  <c r="L66" i="2"/>
  <c r="M46" i="2"/>
  <c r="M66" i="2"/>
  <c r="E86" i="2"/>
  <c r="I86" i="2"/>
  <c r="G47" i="2"/>
  <c r="G67" i="2"/>
  <c r="H47" i="2"/>
  <c r="H67" i="2"/>
  <c r="I47" i="2"/>
  <c r="I67" i="2"/>
  <c r="J47" i="2"/>
  <c r="J67" i="2"/>
  <c r="K47" i="2"/>
  <c r="K67" i="2"/>
  <c r="L47" i="2"/>
  <c r="L67" i="2"/>
  <c r="M47" i="2"/>
  <c r="M67" i="2"/>
  <c r="E87" i="2"/>
  <c r="I87" i="2"/>
  <c r="G48" i="2"/>
  <c r="G68" i="2"/>
  <c r="H48" i="2"/>
  <c r="H68" i="2"/>
  <c r="I48" i="2"/>
  <c r="I68" i="2"/>
  <c r="J48" i="2"/>
  <c r="J68" i="2"/>
  <c r="K48" i="2"/>
  <c r="K68" i="2"/>
  <c r="L48" i="2"/>
  <c r="L68" i="2"/>
  <c r="M48" i="2"/>
  <c r="M68" i="2"/>
  <c r="E88" i="2"/>
  <c r="I88" i="2"/>
  <c r="G49" i="2"/>
  <c r="G69" i="2"/>
  <c r="H49" i="2"/>
  <c r="H69" i="2"/>
  <c r="I49" i="2"/>
  <c r="I69" i="2"/>
  <c r="J49" i="2"/>
  <c r="J69" i="2"/>
  <c r="K49" i="2"/>
  <c r="K69" i="2"/>
  <c r="L49" i="2"/>
  <c r="L69" i="2"/>
  <c r="M49" i="2"/>
  <c r="M69" i="2"/>
  <c r="E89" i="2"/>
  <c r="I89" i="2"/>
  <c r="G50" i="2"/>
  <c r="G70" i="2"/>
  <c r="H50" i="2"/>
  <c r="H70" i="2"/>
  <c r="I50" i="2"/>
  <c r="I70" i="2"/>
  <c r="J50" i="2"/>
  <c r="J70" i="2"/>
  <c r="K50" i="2"/>
  <c r="K70" i="2"/>
  <c r="L50" i="2"/>
  <c r="L70" i="2"/>
  <c r="M50" i="2"/>
  <c r="M70" i="2"/>
  <c r="E90" i="2"/>
  <c r="I90" i="2"/>
  <c r="G51" i="2"/>
  <c r="G71" i="2"/>
  <c r="H51" i="2"/>
  <c r="H71" i="2"/>
  <c r="I51" i="2"/>
  <c r="I71" i="2"/>
  <c r="J51" i="2"/>
  <c r="J71" i="2"/>
  <c r="K51" i="2"/>
  <c r="K71" i="2"/>
  <c r="L51" i="2"/>
  <c r="L71" i="2"/>
  <c r="M51" i="2"/>
  <c r="M71" i="2"/>
  <c r="E91" i="2"/>
  <c r="I91" i="2"/>
  <c r="G52" i="2"/>
  <c r="G72" i="2"/>
  <c r="H52" i="2"/>
  <c r="H72" i="2"/>
  <c r="I52" i="2"/>
  <c r="I72" i="2"/>
  <c r="J52" i="2"/>
  <c r="J72" i="2"/>
  <c r="K52" i="2"/>
  <c r="K72" i="2"/>
  <c r="L52" i="2"/>
  <c r="L72" i="2"/>
  <c r="M52" i="2"/>
  <c r="M72" i="2"/>
  <c r="E92" i="2"/>
  <c r="I92" i="2"/>
  <c r="G53" i="2"/>
  <c r="G73" i="2"/>
  <c r="H53" i="2"/>
  <c r="H73" i="2"/>
  <c r="I53" i="2"/>
  <c r="I73" i="2"/>
  <c r="J53" i="2"/>
  <c r="J73" i="2"/>
  <c r="K53" i="2"/>
  <c r="K73" i="2"/>
  <c r="L53" i="2"/>
  <c r="L73" i="2"/>
  <c r="M53" i="2"/>
  <c r="M73" i="2"/>
  <c r="E93" i="2"/>
  <c r="I93" i="2"/>
  <c r="G54" i="2"/>
  <c r="G74" i="2"/>
  <c r="H54" i="2"/>
  <c r="H74" i="2"/>
  <c r="I54" i="2"/>
  <c r="I74" i="2"/>
  <c r="J54" i="2"/>
  <c r="J74" i="2"/>
  <c r="K54" i="2"/>
  <c r="K74" i="2"/>
  <c r="L54" i="2"/>
  <c r="L74" i="2"/>
  <c r="M54" i="2"/>
  <c r="M74" i="2"/>
  <c r="E94" i="2"/>
  <c r="I94" i="2"/>
  <c r="G55" i="2"/>
  <c r="G75" i="2"/>
  <c r="H55" i="2"/>
  <c r="H75" i="2"/>
  <c r="I55" i="2"/>
  <c r="I75" i="2"/>
  <c r="J55" i="2"/>
  <c r="J75" i="2"/>
  <c r="K55" i="2"/>
  <c r="K75" i="2"/>
  <c r="L55" i="2"/>
  <c r="L75" i="2"/>
  <c r="M55" i="2"/>
  <c r="M75" i="2"/>
  <c r="E95" i="2"/>
  <c r="I95" i="2"/>
  <c r="G56" i="2"/>
  <c r="G76" i="2"/>
  <c r="H56" i="2"/>
  <c r="H76" i="2"/>
  <c r="I56" i="2"/>
  <c r="I76" i="2"/>
  <c r="J56" i="2"/>
  <c r="J76" i="2"/>
  <c r="K56" i="2"/>
  <c r="K76" i="2"/>
  <c r="L56" i="2"/>
  <c r="L76" i="2"/>
  <c r="M56" i="2"/>
  <c r="M76" i="2"/>
  <c r="E96" i="2"/>
  <c r="I96" i="2"/>
  <c r="G57" i="2"/>
  <c r="G77" i="2"/>
  <c r="H57" i="2"/>
  <c r="H77" i="2"/>
  <c r="I57" i="2"/>
  <c r="I77" i="2"/>
  <c r="J57" i="2"/>
  <c r="J77" i="2"/>
  <c r="K57" i="2"/>
  <c r="K77" i="2"/>
  <c r="L57" i="2"/>
  <c r="L77" i="2"/>
  <c r="M57" i="2"/>
  <c r="M77" i="2"/>
  <c r="E97" i="2"/>
  <c r="I97" i="2"/>
  <c r="G58" i="2"/>
  <c r="G78" i="2"/>
  <c r="H58" i="2"/>
  <c r="H78" i="2"/>
  <c r="I58" i="2"/>
  <c r="I78" i="2"/>
  <c r="J58" i="2"/>
  <c r="J78" i="2"/>
  <c r="K58" i="2"/>
  <c r="K78" i="2"/>
  <c r="L58" i="2"/>
  <c r="L78" i="2"/>
  <c r="M58" i="2"/>
  <c r="M78" i="2"/>
  <c r="E98" i="2"/>
  <c r="I98" i="2"/>
  <c r="G59" i="2"/>
  <c r="G79" i="2"/>
  <c r="H59" i="2"/>
  <c r="H79" i="2"/>
  <c r="I59" i="2"/>
  <c r="I79" i="2"/>
  <c r="J59" i="2"/>
  <c r="J79" i="2"/>
  <c r="K59" i="2"/>
  <c r="K79" i="2"/>
  <c r="L59" i="2"/>
  <c r="L79" i="2"/>
  <c r="M59" i="2"/>
  <c r="M79" i="2"/>
  <c r="E99" i="2"/>
  <c r="I99" i="2"/>
  <c r="G44" i="2"/>
  <c r="G64" i="2"/>
  <c r="H44" i="2"/>
  <c r="H64" i="2"/>
  <c r="I44" i="2"/>
  <c r="I64" i="2"/>
  <c r="J44" i="2"/>
  <c r="J64" i="2"/>
  <c r="K44" i="2"/>
  <c r="K64" i="2"/>
  <c r="L44" i="2"/>
  <c r="L64" i="2"/>
  <c r="M44" i="2"/>
  <c r="M64" i="2"/>
  <c r="E84" i="2"/>
  <c r="I8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44" i="2"/>
  <c r="V3" i="2"/>
  <c r="U53" i="1"/>
  <c r="T53" i="1"/>
  <c r="S53" i="1"/>
  <c r="R53" i="1"/>
  <c r="Q53" i="1"/>
  <c r="P53" i="1"/>
  <c r="O53" i="1"/>
  <c r="U52" i="1"/>
  <c r="T52" i="1"/>
  <c r="S52" i="1"/>
  <c r="R52" i="1"/>
  <c r="Q52" i="1"/>
  <c r="P52" i="1"/>
  <c r="O52" i="1"/>
  <c r="U51" i="1"/>
  <c r="T51" i="1"/>
  <c r="S51" i="1"/>
  <c r="R51" i="1"/>
  <c r="Q51" i="1"/>
  <c r="P51" i="1"/>
  <c r="O51" i="1"/>
  <c r="U50" i="1"/>
  <c r="T50" i="1"/>
  <c r="S50" i="1"/>
  <c r="R50" i="1"/>
  <c r="Q50" i="1"/>
  <c r="P50" i="1"/>
  <c r="O50" i="1"/>
  <c r="U49" i="1"/>
  <c r="T49" i="1"/>
  <c r="S49" i="1"/>
  <c r="R49" i="1"/>
  <c r="Q49" i="1"/>
  <c r="P49" i="1"/>
  <c r="O49" i="1"/>
  <c r="U48" i="1"/>
  <c r="T48" i="1"/>
  <c r="S48" i="1"/>
  <c r="R48" i="1"/>
  <c r="Q48" i="1"/>
  <c r="P48" i="1"/>
  <c r="O48" i="1"/>
  <c r="U47" i="1"/>
  <c r="T47" i="1"/>
  <c r="S47" i="1"/>
  <c r="R47" i="1"/>
  <c r="Q47" i="1"/>
  <c r="P47" i="1"/>
  <c r="O47" i="1"/>
  <c r="U46" i="1"/>
  <c r="T46" i="1"/>
  <c r="S46" i="1"/>
  <c r="R46" i="1"/>
  <c r="Q46" i="1"/>
  <c r="P46" i="1"/>
  <c r="O46" i="1"/>
  <c r="U45" i="1"/>
  <c r="T45" i="1"/>
  <c r="S45" i="1"/>
  <c r="R45" i="1"/>
  <c r="Q45" i="1"/>
  <c r="P45" i="1"/>
  <c r="O45" i="1"/>
  <c r="U44" i="1"/>
  <c r="T44" i="1"/>
  <c r="S44" i="1"/>
  <c r="R44" i="1"/>
  <c r="Q44" i="1"/>
  <c r="P44" i="1"/>
  <c r="O44" i="1"/>
  <c r="U43" i="1"/>
  <c r="T43" i="1"/>
  <c r="S43" i="1"/>
  <c r="R43" i="1"/>
  <c r="Q43" i="1"/>
  <c r="P43" i="1"/>
  <c r="O43" i="1"/>
  <c r="U42" i="1"/>
  <c r="T42" i="1"/>
  <c r="S42" i="1"/>
  <c r="R42" i="1"/>
  <c r="Q42" i="1"/>
  <c r="P42" i="1"/>
  <c r="O42" i="1"/>
  <c r="U41" i="1"/>
  <c r="T41" i="1"/>
  <c r="S41" i="1"/>
  <c r="R41" i="1"/>
  <c r="Q41" i="1"/>
  <c r="P41" i="1"/>
  <c r="O41" i="1"/>
  <c r="U40" i="1"/>
  <c r="T40" i="1"/>
  <c r="S40" i="1"/>
  <c r="R40" i="1"/>
  <c r="Q40" i="1"/>
  <c r="P40" i="1"/>
  <c r="O40" i="1"/>
  <c r="U39" i="1"/>
  <c r="T39" i="1"/>
  <c r="S39" i="1"/>
  <c r="R39" i="1"/>
  <c r="Q39" i="1"/>
  <c r="P39" i="1"/>
  <c r="O39" i="1"/>
  <c r="U38" i="1"/>
  <c r="T38" i="1"/>
  <c r="S38" i="1"/>
  <c r="R38" i="1"/>
  <c r="Q38" i="1"/>
  <c r="P38" i="1"/>
  <c r="O38" i="1"/>
  <c r="O8" i="1"/>
  <c r="P8" i="1"/>
  <c r="Q8" i="1"/>
  <c r="R8" i="1"/>
  <c r="S8" i="1"/>
  <c r="T8" i="1"/>
  <c r="U8" i="1"/>
  <c r="O9" i="1"/>
  <c r="P9" i="1"/>
  <c r="Q9" i="1"/>
  <c r="R9" i="1"/>
  <c r="S9" i="1"/>
  <c r="T9" i="1"/>
  <c r="U9" i="1"/>
  <c r="O10" i="1"/>
  <c r="P10" i="1"/>
  <c r="Q10" i="1"/>
  <c r="R10" i="1"/>
  <c r="S10" i="1"/>
  <c r="T10" i="1"/>
  <c r="U10" i="1"/>
  <c r="O11" i="1"/>
  <c r="P11" i="1"/>
  <c r="Q11" i="1"/>
  <c r="R11" i="1"/>
  <c r="S11" i="1"/>
  <c r="T11" i="1"/>
  <c r="U11" i="1"/>
  <c r="O12" i="1"/>
  <c r="P12" i="1"/>
  <c r="Q12" i="1"/>
  <c r="R12" i="1"/>
  <c r="S12" i="1"/>
  <c r="T12" i="1"/>
  <c r="U12" i="1"/>
  <c r="O13" i="1"/>
  <c r="P13" i="1"/>
  <c r="Q13" i="1"/>
  <c r="R13" i="1"/>
  <c r="S13" i="1"/>
  <c r="T13" i="1"/>
  <c r="U13" i="1"/>
  <c r="O14" i="1"/>
  <c r="P14" i="1"/>
  <c r="Q14" i="1"/>
  <c r="R14" i="1"/>
  <c r="S14" i="1"/>
  <c r="T14" i="1"/>
  <c r="U14" i="1"/>
  <c r="O15" i="1"/>
  <c r="P15" i="1"/>
  <c r="Q15" i="1"/>
  <c r="R15" i="1"/>
  <c r="S15" i="1"/>
  <c r="T15" i="1"/>
  <c r="U15" i="1"/>
  <c r="O16" i="1"/>
  <c r="P16" i="1"/>
  <c r="Q16" i="1"/>
  <c r="R16" i="1"/>
  <c r="S16" i="1"/>
  <c r="T16" i="1"/>
  <c r="U16" i="1"/>
  <c r="O17" i="1"/>
  <c r="P17" i="1"/>
  <c r="Q17" i="1"/>
  <c r="R17" i="1"/>
  <c r="S17" i="1"/>
  <c r="T17" i="1"/>
  <c r="U17" i="1"/>
  <c r="O18" i="1"/>
  <c r="P18" i="1"/>
  <c r="Q18" i="1"/>
  <c r="R18" i="1"/>
  <c r="S18" i="1"/>
  <c r="T18" i="1"/>
  <c r="U18" i="1"/>
  <c r="O19" i="1"/>
  <c r="P19" i="1"/>
  <c r="Q19" i="1"/>
  <c r="R19" i="1"/>
  <c r="S19" i="1"/>
  <c r="T19" i="1"/>
  <c r="U19" i="1"/>
  <c r="O20" i="1"/>
  <c r="P20" i="1"/>
  <c r="Q20" i="1"/>
  <c r="R20" i="1"/>
  <c r="S20" i="1"/>
  <c r="T20" i="1"/>
  <c r="U20" i="1"/>
  <c r="O21" i="1"/>
  <c r="P21" i="1"/>
  <c r="Q21" i="1"/>
  <c r="R21" i="1"/>
  <c r="S21" i="1"/>
  <c r="T21" i="1"/>
  <c r="U21" i="1"/>
  <c r="O22" i="1"/>
  <c r="P22" i="1"/>
  <c r="Q22" i="1"/>
  <c r="R22" i="1"/>
  <c r="S22" i="1"/>
  <c r="T22" i="1"/>
  <c r="U22" i="1"/>
  <c r="U7" i="1"/>
  <c r="T7" i="1"/>
  <c r="S7" i="1"/>
  <c r="R7" i="1"/>
  <c r="Q7" i="1"/>
  <c r="P7" i="1"/>
  <c r="O7" i="1"/>
  <c r="G58" i="1"/>
  <c r="H58" i="1"/>
  <c r="I58" i="1"/>
  <c r="J58" i="1"/>
  <c r="K58" i="1"/>
  <c r="L58" i="1"/>
  <c r="M58" i="1"/>
  <c r="N58" i="1"/>
  <c r="G59" i="1"/>
  <c r="H59" i="1"/>
  <c r="I59" i="1"/>
  <c r="J59" i="1"/>
  <c r="K59" i="1"/>
  <c r="L59" i="1"/>
  <c r="M59" i="1"/>
  <c r="N59" i="1"/>
  <c r="G60" i="1"/>
  <c r="H60" i="1"/>
  <c r="I60" i="1"/>
  <c r="J60" i="1"/>
  <c r="K60" i="1"/>
  <c r="L60" i="1"/>
  <c r="M60" i="1"/>
  <c r="N60" i="1"/>
  <c r="G61" i="1"/>
  <c r="H61" i="1"/>
  <c r="I61" i="1"/>
  <c r="J61" i="1"/>
  <c r="K61" i="1"/>
  <c r="L61" i="1"/>
  <c r="M61" i="1"/>
  <c r="N61" i="1"/>
  <c r="G62" i="1"/>
  <c r="H62" i="1"/>
  <c r="I62" i="1"/>
  <c r="J62" i="1"/>
  <c r="K62" i="1"/>
  <c r="L62" i="1"/>
  <c r="M62" i="1"/>
  <c r="N62" i="1"/>
  <c r="G63" i="1"/>
  <c r="H63" i="1"/>
  <c r="I63" i="1"/>
  <c r="J63" i="1"/>
  <c r="K63" i="1"/>
  <c r="L63" i="1"/>
  <c r="M63" i="1"/>
  <c r="N63" i="1"/>
  <c r="G64" i="1"/>
  <c r="H64" i="1"/>
  <c r="I64" i="1"/>
  <c r="J64" i="1"/>
  <c r="K64" i="1"/>
  <c r="L64" i="1"/>
  <c r="M64" i="1"/>
  <c r="N64" i="1"/>
  <c r="G65" i="1"/>
  <c r="H65" i="1"/>
  <c r="I65" i="1"/>
  <c r="J65" i="1"/>
  <c r="K65" i="1"/>
  <c r="L65" i="1"/>
  <c r="M65" i="1"/>
  <c r="N65" i="1"/>
  <c r="G66" i="1"/>
  <c r="H66" i="1"/>
  <c r="I66" i="1"/>
  <c r="J66" i="1"/>
  <c r="K66" i="1"/>
  <c r="L66" i="1"/>
  <c r="M66" i="1"/>
  <c r="N66" i="1"/>
  <c r="G67" i="1"/>
  <c r="H67" i="1"/>
  <c r="I67" i="1"/>
  <c r="J67" i="1"/>
  <c r="K67" i="1"/>
  <c r="L67" i="1"/>
  <c r="M67" i="1"/>
  <c r="N67" i="1"/>
  <c r="G68" i="1"/>
  <c r="H68" i="1"/>
  <c r="I68" i="1"/>
  <c r="J68" i="1"/>
  <c r="K68" i="1"/>
  <c r="L68" i="1"/>
  <c r="M68" i="1"/>
  <c r="N68" i="1"/>
  <c r="G69" i="1"/>
  <c r="H69" i="1"/>
  <c r="I69" i="1"/>
  <c r="J69" i="1"/>
  <c r="K69" i="1"/>
  <c r="L69" i="1"/>
  <c r="M69" i="1"/>
  <c r="N69" i="1"/>
  <c r="G70" i="1"/>
  <c r="H70" i="1"/>
  <c r="I70" i="1"/>
  <c r="J70" i="1"/>
  <c r="K70" i="1"/>
  <c r="L70" i="1"/>
  <c r="M70" i="1"/>
  <c r="N70" i="1"/>
  <c r="G71" i="1"/>
  <c r="H71" i="1"/>
  <c r="I71" i="1"/>
  <c r="J71" i="1"/>
  <c r="K71" i="1"/>
  <c r="L71" i="1"/>
  <c r="M71" i="1"/>
  <c r="N71" i="1"/>
  <c r="G72" i="1"/>
  <c r="H72" i="1"/>
  <c r="I72" i="1"/>
  <c r="J72" i="1"/>
  <c r="K72" i="1"/>
  <c r="L72" i="1"/>
  <c r="M72" i="1"/>
  <c r="N72" i="1"/>
  <c r="G73" i="1"/>
  <c r="H73" i="1"/>
  <c r="I73" i="1"/>
  <c r="J73" i="1"/>
  <c r="K73" i="1"/>
  <c r="L73" i="1"/>
  <c r="M73" i="1"/>
  <c r="N73" i="1"/>
  <c r="W7" i="1"/>
  <c r="W38" i="1"/>
  <c r="O58" i="1"/>
  <c r="W8" i="1"/>
  <c r="W39" i="1"/>
  <c r="O59" i="1"/>
  <c r="W9" i="1"/>
  <c r="W40" i="1"/>
  <c r="O60" i="1"/>
  <c r="W10" i="1"/>
  <c r="W41" i="1"/>
  <c r="O61" i="1"/>
  <c r="W11" i="1"/>
  <c r="W42" i="1"/>
  <c r="O62" i="1"/>
  <c r="W12" i="1"/>
  <c r="W43" i="1"/>
  <c r="O63" i="1"/>
  <c r="W13" i="1"/>
  <c r="W44" i="1"/>
  <c r="O64" i="1"/>
  <c r="W14" i="1"/>
  <c r="W45" i="1"/>
  <c r="O65" i="1"/>
  <c r="W15" i="1"/>
  <c r="W46" i="1"/>
  <c r="O66" i="1"/>
  <c r="W16" i="1"/>
  <c r="W47" i="1"/>
  <c r="O67" i="1"/>
  <c r="W17" i="1"/>
  <c r="W48" i="1"/>
  <c r="O68" i="1"/>
  <c r="W18" i="1"/>
  <c r="W49" i="1"/>
  <c r="O69" i="1"/>
  <c r="W19" i="1"/>
  <c r="W50" i="1"/>
  <c r="O70" i="1"/>
  <c r="W20" i="1"/>
  <c r="W51" i="1"/>
  <c r="O71" i="1"/>
  <c r="W21" i="1"/>
  <c r="W52" i="1"/>
  <c r="O72" i="1"/>
  <c r="W22" i="1"/>
  <c r="W53" i="1"/>
  <c r="O73" i="1"/>
  <c r="G78" i="1"/>
  <c r="H78" i="1"/>
  <c r="I78" i="1"/>
  <c r="J78" i="1"/>
  <c r="K78" i="1"/>
  <c r="L78" i="1"/>
  <c r="M78" i="1"/>
  <c r="N78" i="1"/>
  <c r="G97" i="1"/>
  <c r="J97" i="1"/>
  <c r="G79" i="1"/>
  <c r="H79" i="1"/>
  <c r="I79" i="1"/>
  <c r="J79" i="1"/>
  <c r="K79" i="1"/>
  <c r="L79" i="1"/>
  <c r="M79" i="1"/>
  <c r="N79" i="1"/>
  <c r="G98" i="1"/>
  <c r="J98" i="1"/>
  <c r="G80" i="1"/>
  <c r="H80" i="1"/>
  <c r="I80" i="1"/>
  <c r="J80" i="1"/>
  <c r="K80" i="1"/>
  <c r="L80" i="1"/>
  <c r="M80" i="1"/>
  <c r="N80" i="1"/>
  <c r="G99" i="1"/>
  <c r="J99" i="1"/>
  <c r="G81" i="1"/>
  <c r="H81" i="1"/>
  <c r="I81" i="1"/>
  <c r="J81" i="1"/>
  <c r="K81" i="1"/>
  <c r="L81" i="1"/>
  <c r="M81" i="1"/>
  <c r="N81" i="1"/>
  <c r="G100" i="1"/>
  <c r="J100" i="1"/>
  <c r="G82" i="1"/>
  <c r="H82" i="1"/>
  <c r="I82" i="1"/>
  <c r="J82" i="1"/>
  <c r="K82" i="1"/>
  <c r="L82" i="1"/>
  <c r="M82" i="1"/>
  <c r="N82" i="1"/>
  <c r="G101" i="1"/>
  <c r="J101" i="1"/>
  <c r="G83" i="1"/>
  <c r="H83" i="1"/>
  <c r="I83" i="1"/>
  <c r="J83" i="1"/>
  <c r="K83" i="1"/>
  <c r="L83" i="1"/>
  <c r="M83" i="1"/>
  <c r="N83" i="1"/>
  <c r="G102" i="1"/>
  <c r="J102" i="1"/>
  <c r="G84" i="1"/>
  <c r="H84" i="1"/>
  <c r="I84" i="1"/>
  <c r="J84" i="1"/>
  <c r="K84" i="1"/>
  <c r="L84" i="1"/>
  <c r="M84" i="1"/>
  <c r="N84" i="1"/>
  <c r="G103" i="1"/>
  <c r="J103" i="1"/>
  <c r="G85" i="1"/>
  <c r="H85" i="1"/>
  <c r="I85" i="1"/>
  <c r="J85" i="1"/>
  <c r="K85" i="1"/>
  <c r="L85" i="1"/>
  <c r="M85" i="1"/>
  <c r="N85" i="1"/>
  <c r="G104" i="1"/>
  <c r="J104" i="1"/>
  <c r="G86" i="1"/>
  <c r="H86" i="1"/>
  <c r="I86" i="1"/>
  <c r="J86" i="1"/>
  <c r="K86" i="1"/>
  <c r="L86" i="1"/>
  <c r="M86" i="1"/>
  <c r="N86" i="1"/>
  <c r="G105" i="1"/>
  <c r="J105" i="1"/>
  <c r="G87" i="1"/>
  <c r="H87" i="1"/>
  <c r="I87" i="1"/>
  <c r="J87" i="1"/>
  <c r="K87" i="1"/>
  <c r="L87" i="1"/>
  <c r="M87" i="1"/>
  <c r="N87" i="1"/>
  <c r="G106" i="1"/>
  <c r="J106" i="1"/>
  <c r="G88" i="1"/>
  <c r="H88" i="1"/>
  <c r="I88" i="1"/>
  <c r="J88" i="1"/>
  <c r="K88" i="1"/>
  <c r="L88" i="1"/>
  <c r="M88" i="1"/>
  <c r="N88" i="1"/>
  <c r="G107" i="1"/>
  <c r="J107" i="1"/>
  <c r="G89" i="1"/>
  <c r="H89" i="1"/>
  <c r="I89" i="1"/>
  <c r="J89" i="1"/>
  <c r="K89" i="1"/>
  <c r="L89" i="1"/>
  <c r="M89" i="1"/>
  <c r="N89" i="1"/>
  <c r="G108" i="1"/>
  <c r="J108" i="1"/>
  <c r="G90" i="1"/>
  <c r="H90" i="1"/>
  <c r="I90" i="1"/>
  <c r="J90" i="1"/>
  <c r="K90" i="1"/>
  <c r="L90" i="1"/>
  <c r="M90" i="1"/>
  <c r="N90" i="1"/>
  <c r="G109" i="1"/>
  <c r="J109" i="1"/>
  <c r="G91" i="1"/>
  <c r="H91" i="1"/>
  <c r="I91" i="1"/>
  <c r="J91" i="1"/>
  <c r="K91" i="1"/>
  <c r="L91" i="1"/>
  <c r="M91" i="1"/>
  <c r="N91" i="1"/>
  <c r="G110" i="1"/>
  <c r="J110" i="1"/>
  <c r="G92" i="1"/>
  <c r="H92" i="1"/>
  <c r="I92" i="1"/>
  <c r="J92" i="1"/>
  <c r="K92" i="1"/>
  <c r="L92" i="1"/>
  <c r="M92" i="1"/>
  <c r="N92" i="1"/>
  <c r="G111" i="1"/>
  <c r="J111" i="1"/>
  <c r="G77" i="1"/>
  <c r="H77" i="1"/>
  <c r="I77" i="1"/>
  <c r="J77" i="1"/>
  <c r="K77" i="1"/>
  <c r="L77" i="1"/>
  <c r="M77" i="1"/>
  <c r="N77" i="1"/>
  <c r="G96" i="1"/>
  <c r="J96" i="1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E52" i="1"/>
  <c r="E53" i="1"/>
  <c r="E42" i="1"/>
  <c r="E43" i="1"/>
  <c r="E44" i="1"/>
  <c r="E45" i="1"/>
  <c r="E46" i="1"/>
  <c r="E47" i="1"/>
  <c r="E48" i="1"/>
  <c r="E49" i="1"/>
  <c r="E50" i="1"/>
  <c r="E51" i="1"/>
  <c r="E41" i="1"/>
  <c r="E40" i="1"/>
  <c r="E39" i="1"/>
  <c r="E38" i="1"/>
</calcChain>
</file>

<file path=xl/sharedStrings.xml><?xml version="1.0" encoding="utf-8"?>
<sst xmlns="http://schemas.openxmlformats.org/spreadsheetml/2006/main" count="312" uniqueCount="77">
  <si>
    <t>Stichtag</t>
  </si>
  <si>
    <t>Wahlbeteiligung</t>
  </si>
  <si>
    <t>Gültige Stimmen</t>
  </si>
  <si>
    <t>Parteien</t>
  </si>
  <si>
    <t>CDU/CSU</t>
  </si>
  <si>
    <t>SPD</t>
  </si>
  <si>
    <t>GRÜNE</t>
  </si>
  <si>
    <t>FDP</t>
  </si>
  <si>
    <t>Sonstige Parteien</t>
  </si>
  <si>
    <t>Anzahl</t>
  </si>
  <si>
    <t>Prozent</t>
  </si>
  <si>
    <t>2 239 615</t>
  </si>
  <si>
    <t>60,2</t>
  </si>
  <si>
    <t>Wahlberechtigte</t>
  </si>
  <si>
    <t>Schleswig-Holstein</t>
  </si>
  <si>
    <t>Die LINKE</t>
  </si>
  <si>
    <t>AfD</t>
  </si>
  <si>
    <t>Summe</t>
  </si>
  <si>
    <t>1 299 411</t>
  </si>
  <si>
    <t>56,5</t>
  </si>
  <si>
    <t>Hamburg</t>
  </si>
  <si>
    <t>Niedersachsen</t>
  </si>
  <si>
    <t>6 097 697</t>
  </si>
  <si>
    <t>59,4</t>
  </si>
  <si>
    <t>487 599</t>
  </si>
  <si>
    <t>50,2</t>
  </si>
  <si>
    <t xml:space="preserve">Bemerkungen: </t>
  </si>
  <si>
    <t xml:space="preserve">Bremen: </t>
  </si>
  <si>
    <t xml:space="preserve">Die Wahl zur Bremischen Bürgerschaft (Landtag) sowie die Kommunalwahlen im Land Bremen fand am 22. Mai 2011 nach dem neuen Wahlrecht statt: Jede/-r Wähler/-in hat bei der Landtags- und Kommunalwahl jeweils fünf Stimmen, die beliebig auf verschiedene Parteien/Wählervereinigungen und/oder auf einzelne Wahlbewerber/-innen verteilt werden können. </t>
  </si>
  <si>
    <t>Bremen</t>
  </si>
  <si>
    <t>https://www.statistikportal.de/de/wahlen#datenbanken</t>
  </si>
  <si>
    <t>13 262 049</t>
  </si>
  <si>
    <t>59,6</t>
  </si>
  <si>
    <t>Nordrhein-Westfalen</t>
  </si>
  <si>
    <t>Hessen</t>
  </si>
  <si>
    <t>4 392 213</t>
  </si>
  <si>
    <t>73,2</t>
  </si>
  <si>
    <t>Rheinland-Pfalz</t>
  </si>
  <si>
    <t>3 071 972</t>
  </si>
  <si>
    <t>70,4</t>
  </si>
  <si>
    <t>Baden-Württemberg</t>
  </si>
  <si>
    <t>7 683 464</t>
  </si>
  <si>
    <t>Bayern</t>
  </si>
  <si>
    <t>9 442 013</t>
  </si>
  <si>
    <t>63,6</t>
  </si>
  <si>
    <t xml:space="preserve">Bayern: </t>
  </si>
  <si>
    <t xml:space="preserve">zu "Gültige Stimmen": Bayern: Gesamtstimmen geteilt durch zwei; durch diese Berechnung der Einzelpositionen entstehen in den Zeilen- und Spaltensummen Rundungsdifferenzen. zu "Gültigen Stimmen nach Parteien": Bayern: Gesamtstimmen geteilt durch zwei; durch diese Berechnung der Einzelpositionen entstehen in den Zeilen- und Spaltensummen Rundungsdifferenzen. </t>
  </si>
  <si>
    <t>Saarland</t>
  </si>
  <si>
    <t>797 512</t>
  </si>
  <si>
    <t>61,6</t>
  </si>
  <si>
    <t>2 485 379</t>
  </si>
  <si>
    <t>66,9</t>
  </si>
  <si>
    <t>Berlin</t>
  </si>
  <si>
    <t>Brandenburg</t>
  </si>
  <si>
    <t>2 094 458</t>
  </si>
  <si>
    <t>47,9</t>
  </si>
  <si>
    <t>1 328 320</t>
  </si>
  <si>
    <t>61,9</t>
  </si>
  <si>
    <t>Mecklenburg-Vorpommern</t>
  </si>
  <si>
    <t>Sachsen</t>
  </si>
  <si>
    <t>3 376 627</t>
  </si>
  <si>
    <t>49,1</t>
  </si>
  <si>
    <t>1 877 649</t>
  </si>
  <si>
    <t>61,1</t>
  </si>
  <si>
    <t>Sachsen-Anhalt</t>
  </si>
  <si>
    <t>Thüringen</t>
  </si>
  <si>
    <t>1 812 370</t>
  </si>
  <si>
    <t>52,7</t>
  </si>
  <si>
    <t>https://www.regionalstatistik.de/genesis/online/data;jsessionid=FDD0B0CD394377785414F537A6661DBE.reg3?operation=abruftabelleBearbeiten&amp;levelindex=1&amp;levelid=1544691761546&amp;auswahloperation=abruftabelleAuspraegungAuswaehlen&amp;auswahlverzeichnis=ordnungsstruktur&amp;auswahlziel=werteabruf&amp;selectionname=14334-01-03-2&amp;auswahltext=&amp;werteabruf=Werteabruf</t>
  </si>
  <si>
    <t>Sitze</t>
  </si>
  <si>
    <t>Differenz %Stimmen - % Sitze</t>
  </si>
  <si>
    <t>Quadrierte Differenz</t>
  </si>
  <si>
    <t>Summe der quadrierten Differenz</t>
  </si>
  <si>
    <t>Gallagher Index</t>
  </si>
  <si>
    <t>Stimmen %</t>
  </si>
  <si>
    <t>Differenz % Stimmen - % Sitze</t>
  </si>
  <si>
    <t xml:space="preserve">Vertretung in Exekutive: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</si>
</sst>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2B2B2D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4:W111"/>
  <sheetViews>
    <sheetView topLeftCell="A82" workbookViewId="0">
      <selection activeCell="O5" sqref="O5:W22"/>
    </sheetView>
  </sheetViews>
  <sheetFormatPr baseColWidth="10" defaultColWidth="8.83203125" defaultRowHeight="15" x14ac:dyDescent="0.2"/>
  <cols>
    <col min="1" max="1" width="18.5" customWidth="1"/>
    <col min="3" max="3" width="10.1640625" bestFit="1" customWidth="1"/>
    <col min="4" max="4" width="13.6640625" customWidth="1"/>
    <col min="5" max="5" width="13.5" customWidth="1"/>
    <col min="6" max="6" width="10.5" bestFit="1" customWidth="1"/>
    <col min="7" max="7" width="9.5" bestFit="1" customWidth="1"/>
  </cols>
  <sheetData>
    <row r="4" spans="1:23" x14ac:dyDescent="0.2">
      <c r="G4" t="s">
        <v>3</v>
      </c>
    </row>
    <row r="5" spans="1:23" x14ac:dyDescent="0.2">
      <c r="C5" t="s">
        <v>0</v>
      </c>
      <c r="D5" t="s">
        <v>13</v>
      </c>
      <c r="E5" t="s">
        <v>1</v>
      </c>
      <c r="F5" t="s">
        <v>2</v>
      </c>
      <c r="G5" t="s">
        <v>4</v>
      </c>
      <c r="H5" t="s">
        <v>5</v>
      </c>
      <c r="I5" t="s">
        <v>6</v>
      </c>
      <c r="J5" t="s">
        <v>7</v>
      </c>
      <c r="K5" t="s">
        <v>15</v>
      </c>
      <c r="L5" t="s">
        <v>16</v>
      </c>
      <c r="M5" t="s">
        <v>8</v>
      </c>
      <c r="O5" t="s">
        <v>4</v>
      </c>
      <c r="P5" t="s">
        <v>5</v>
      </c>
      <c r="Q5" t="s">
        <v>6</v>
      </c>
      <c r="R5" t="s">
        <v>7</v>
      </c>
      <c r="S5" t="s">
        <v>15</v>
      </c>
      <c r="T5" t="s">
        <v>16</v>
      </c>
      <c r="U5" t="s">
        <v>8</v>
      </c>
      <c r="W5" t="s">
        <v>17</v>
      </c>
    </row>
    <row r="6" spans="1:23" x14ac:dyDescent="0.2">
      <c r="D6" t="s">
        <v>9</v>
      </c>
      <c r="E6" t="s">
        <v>10</v>
      </c>
      <c r="F6" t="s">
        <v>9</v>
      </c>
      <c r="G6" t="s">
        <v>9</v>
      </c>
      <c r="H6" t="s">
        <v>9</v>
      </c>
      <c r="I6" t="s">
        <v>9</v>
      </c>
      <c r="J6" t="s">
        <v>9</v>
      </c>
      <c r="K6" t="s">
        <v>9</v>
      </c>
      <c r="L6" t="s">
        <v>9</v>
      </c>
      <c r="M6" t="s">
        <v>9</v>
      </c>
    </row>
    <row r="7" spans="1:23" x14ac:dyDescent="0.2">
      <c r="A7" t="s">
        <v>14</v>
      </c>
      <c r="C7" s="1">
        <v>41035</v>
      </c>
      <c r="D7" t="s">
        <v>11</v>
      </c>
      <c r="E7" t="s">
        <v>12</v>
      </c>
      <c r="F7" s="2">
        <v>1328452</v>
      </c>
      <c r="G7" s="2">
        <v>408637</v>
      </c>
      <c r="H7" s="2">
        <v>404048</v>
      </c>
      <c r="I7" s="2">
        <v>174953</v>
      </c>
      <c r="J7" s="2">
        <v>108953</v>
      </c>
      <c r="K7" s="2">
        <v>29900</v>
      </c>
      <c r="L7" s="2">
        <v>0</v>
      </c>
      <c r="M7" s="2">
        <v>201961</v>
      </c>
      <c r="O7">
        <f>G7/F7*100</f>
        <v>30.760388783335792</v>
      </c>
      <c r="P7">
        <f>H7/F7*100</f>
        <v>30.414949128760394</v>
      </c>
      <c r="Q7">
        <f>I7/F7*100</f>
        <v>13.169689232279374</v>
      </c>
      <c r="R7">
        <f>J7/F7*100</f>
        <v>8.2015006940408828</v>
      </c>
      <c r="S7">
        <f>K7/F7*100</f>
        <v>2.250739958989862</v>
      </c>
      <c r="T7">
        <f>L7/F7*100</f>
        <v>0</v>
      </c>
      <c r="U7" s="3">
        <f>M7/F7*100</f>
        <v>15.202732202593698</v>
      </c>
      <c r="W7">
        <f>SUM(O7:T7)</f>
        <v>84.79726779740632</v>
      </c>
    </row>
    <row r="8" spans="1:23" x14ac:dyDescent="0.2">
      <c r="A8" t="s">
        <v>20</v>
      </c>
      <c r="C8" s="1">
        <v>42050</v>
      </c>
      <c r="D8" t="s">
        <v>18</v>
      </c>
      <c r="E8" t="s">
        <v>19</v>
      </c>
      <c r="F8">
        <v>3530097</v>
      </c>
      <c r="G8">
        <v>561377</v>
      </c>
      <c r="H8">
        <v>1611274</v>
      </c>
      <c r="I8">
        <v>432713</v>
      </c>
      <c r="J8">
        <v>262157</v>
      </c>
      <c r="K8">
        <v>300567</v>
      </c>
      <c r="L8">
        <v>214833</v>
      </c>
      <c r="M8">
        <v>147176</v>
      </c>
      <c r="O8">
        <f t="shared" ref="O8:O22" si="0">G8/F8*100</f>
        <v>15.902594178007007</v>
      </c>
      <c r="P8">
        <f t="shared" ref="P8:P22" si="1">H8/F8*100</f>
        <v>45.64390156984355</v>
      </c>
      <c r="Q8">
        <f t="shared" ref="Q8:Q22" si="2">I8/F8*100</f>
        <v>12.257821810562145</v>
      </c>
      <c r="R8">
        <f t="shared" ref="R8:R22" si="3">J8/F8*100</f>
        <v>7.4263398427861897</v>
      </c>
      <c r="S8">
        <f t="shared" ref="S8:S22" si="4">K8/F8*100</f>
        <v>8.5144119269243888</v>
      </c>
      <c r="T8">
        <f t="shared" ref="T8:T22" si="5">L8/F8*100</f>
        <v>6.0857534509674949</v>
      </c>
      <c r="U8" s="3">
        <f t="shared" ref="U8:U22" si="6">M8/F8*100</f>
        <v>4.1691772209092273</v>
      </c>
      <c r="W8">
        <f>SUM(O8:T8)</f>
        <v>95.830822779090795</v>
      </c>
    </row>
    <row r="9" spans="1:23" x14ac:dyDescent="0.2">
      <c r="A9" t="s">
        <v>21</v>
      </c>
      <c r="C9" s="1">
        <v>41294</v>
      </c>
      <c r="D9" t="s">
        <v>22</v>
      </c>
      <c r="E9" t="s">
        <v>23</v>
      </c>
      <c r="F9">
        <v>3574900</v>
      </c>
      <c r="G9">
        <v>1287549</v>
      </c>
      <c r="H9">
        <v>1165419</v>
      </c>
      <c r="I9">
        <v>489473</v>
      </c>
      <c r="J9">
        <v>354970</v>
      </c>
      <c r="K9">
        <v>112212</v>
      </c>
      <c r="L9">
        <v>0</v>
      </c>
      <c r="M9">
        <v>165277</v>
      </c>
      <c r="O9">
        <f t="shared" si="0"/>
        <v>36.016364094100531</v>
      </c>
      <c r="P9">
        <f t="shared" si="1"/>
        <v>32.600044756496686</v>
      </c>
      <c r="Q9">
        <f t="shared" si="2"/>
        <v>13.69193543875353</v>
      </c>
      <c r="R9">
        <f t="shared" si="3"/>
        <v>9.9295085177207749</v>
      </c>
      <c r="S9">
        <f t="shared" si="4"/>
        <v>3.1388850037763296</v>
      </c>
      <c r="T9">
        <f t="shared" si="5"/>
        <v>0</v>
      </c>
      <c r="U9" s="3">
        <f t="shared" si="6"/>
        <v>4.6232621891521442</v>
      </c>
      <c r="W9">
        <f>SUM(O9:T9)</f>
        <v>95.376737810847857</v>
      </c>
    </row>
    <row r="10" spans="1:23" x14ac:dyDescent="0.2">
      <c r="A10" t="s">
        <v>29</v>
      </c>
      <c r="C10" s="1">
        <v>42134</v>
      </c>
      <c r="D10" t="s">
        <v>24</v>
      </c>
      <c r="E10" t="s">
        <v>25</v>
      </c>
      <c r="F10">
        <v>1168352</v>
      </c>
      <c r="G10">
        <v>261929</v>
      </c>
      <c r="H10">
        <v>383509</v>
      </c>
      <c r="I10">
        <v>176807</v>
      </c>
      <c r="J10">
        <v>76754</v>
      </c>
      <c r="K10">
        <v>111485</v>
      </c>
      <c r="L10">
        <v>64368</v>
      </c>
      <c r="M10">
        <v>93500</v>
      </c>
      <c r="O10">
        <f t="shared" si="0"/>
        <v>22.418671770151459</v>
      </c>
      <c r="P10">
        <f t="shared" si="1"/>
        <v>32.824782257401878</v>
      </c>
      <c r="Q10">
        <f t="shared" si="2"/>
        <v>15.133024978773522</v>
      </c>
      <c r="R10">
        <f t="shared" si="3"/>
        <v>6.5694242830927658</v>
      </c>
      <c r="S10">
        <f t="shared" si="4"/>
        <v>9.5420729369231196</v>
      </c>
      <c r="T10">
        <f t="shared" si="5"/>
        <v>5.5092985675549837</v>
      </c>
      <c r="U10" s="3">
        <f t="shared" si="6"/>
        <v>8.0027252061022711</v>
      </c>
      <c r="W10">
        <f t="shared" ref="W10:W15" si="7">SUM(O10:T10)</f>
        <v>91.997274793897731</v>
      </c>
    </row>
    <row r="11" spans="1:23" x14ac:dyDescent="0.2">
      <c r="A11" t="s">
        <v>33</v>
      </c>
      <c r="C11" s="1">
        <v>41042</v>
      </c>
      <c r="D11" t="s">
        <v>31</v>
      </c>
      <c r="E11" t="s">
        <v>32</v>
      </c>
      <c r="F11">
        <v>7793995</v>
      </c>
      <c r="G11">
        <v>2050321</v>
      </c>
      <c r="H11">
        <v>3049983</v>
      </c>
      <c r="I11">
        <v>884298</v>
      </c>
      <c r="J11">
        <v>670082</v>
      </c>
      <c r="K11">
        <v>194428</v>
      </c>
      <c r="L11">
        <v>0</v>
      </c>
      <c r="M11">
        <v>944883</v>
      </c>
      <c r="O11">
        <f t="shared" si="0"/>
        <v>26.306419236861199</v>
      </c>
      <c r="P11">
        <f t="shared" si="1"/>
        <v>39.13247314118113</v>
      </c>
      <c r="Q11">
        <f t="shared" si="2"/>
        <v>11.345888725871649</v>
      </c>
      <c r="R11">
        <f t="shared" si="3"/>
        <v>8.5974137781715285</v>
      </c>
      <c r="S11">
        <f t="shared" si="4"/>
        <v>2.4945871789756087</v>
      </c>
      <c r="T11">
        <f t="shared" si="5"/>
        <v>0</v>
      </c>
      <c r="U11" s="3">
        <f t="shared" si="6"/>
        <v>12.123217938938888</v>
      </c>
      <c r="W11">
        <f t="shared" si="7"/>
        <v>87.876782061061107</v>
      </c>
    </row>
    <row r="12" spans="1:23" x14ac:dyDescent="0.2">
      <c r="A12" t="s">
        <v>34</v>
      </c>
      <c r="C12" s="1">
        <v>41539</v>
      </c>
      <c r="D12" t="s">
        <v>35</v>
      </c>
      <c r="E12" t="s">
        <v>36</v>
      </c>
      <c r="F12">
        <v>3130781</v>
      </c>
      <c r="G12">
        <v>1199633</v>
      </c>
      <c r="H12">
        <v>961896</v>
      </c>
      <c r="I12">
        <v>348661</v>
      </c>
      <c r="J12">
        <v>157451</v>
      </c>
      <c r="K12">
        <v>161488</v>
      </c>
      <c r="L12">
        <v>126906</v>
      </c>
      <c r="M12">
        <v>174746</v>
      </c>
      <c r="O12">
        <f t="shared" si="0"/>
        <v>38.317371927324203</v>
      </c>
      <c r="P12">
        <f t="shared" si="1"/>
        <v>30.723835362486231</v>
      </c>
      <c r="Q12">
        <f t="shared" si="2"/>
        <v>11.136550272919122</v>
      </c>
      <c r="R12">
        <f t="shared" si="3"/>
        <v>5.0291285145783116</v>
      </c>
      <c r="S12">
        <f t="shared" si="4"/>
        <v>5.158073975790705</v>
      </c>
      <c r="T12">
        <f t="shared" si="5"/>
        <v>4.0534933615605819</v>
      </c>
      <c r="U12" s="3">
        <f t="shared" si="6"/>
        <v>5.5815465853408464</v>
      </c>
      <c r="W12">
        <f t="shared" si="7"/>
        <v>94.418453414659155</v>
      </c>
    </row>
    <row r="13" spans="1:23" x14ac:dyDescent="0.2">
      <c r="A13" t="s">
        <v>37</v>
      </c>
      <c r="C13" s="1">
        <v>42442</v>
      </c>
      <c r="D13" t="s">
        <v>38</v>
      </c>
      <c r="E13" t="s">
        <v>39</v>
      </c>
      <c r="F13">
        <v>2130621</v>
      </c>
      <c r="G13">
        <v>677507</v>
      </c>
      <c r="H13">
        <v>771848</v>
      </c>
      <c r="I13">
        <v>113261</v>
      </c>
      <c r="J13">
        <v>132294</v>
      </c>
      <c r="K13">
        <v>59970</v>
      </c>
      <c r="L13">
        <v>268628</v>
      </c>
      <c r="M13">
        <v>107113</v>
      </c>
      <c r="O13">
        <f t="shared" si="0"/>
        <v>31.798569525035191</v>
      </c>
      <c r="P13">
        <f t="shared" si="1"/>
        <v>36.226433513984887</v>
      </c>
      <c r="Q13">
        <f t="shared" si="2"/>
        <v>5.3158680028029384</v>
      </c>
      <c r="R13">
        <f t="shared" si="3"/>
        <v>6.2091756347093172</v>
      </c>
      <c r="S13">
        <f t="shared" si="4"/>
        <v>2.8146723420073303</v>
      </c>
      <c r="T13">
        <f t="shared" si="5"/>
        <v>12.607967348486662</v>
      </c>
      <c r="U13" s="3">
        <f t="shared" si="6"/>
        <v>5.027313632973673</v>
      </c>
      <c r="W13">
        <f t="shared" si="7"/>
        <v>94.972686367026327</v>
      </c>
    </row>
    <row r="14" spans="1:23" x14ac:dyDescent="0.2">
      <c r="A14" t="s">
        <v>40</v>
      </c>
      <c r="C14" s="1">
        <v>42442</v>
      </c>
      <c r="D14" t="s">
        <v>41</v>
      </c>
      <c r="E14" t="s">
        <v>39</v>
      </c>
      <c r="F14">
        <v>5361250</v>
      </c>
      <c r="G14">
        <v>1447462</v>
      </c>
      <c r="H14">
        <v>679727</v>
      </c>
      <c r="I14">
        <v>1623107</v>
      </c>
      <c r="J14">
        <v>445498</v>
      </c>
      <c r="K14">
        <v>156240</v>
      </c>
      <c r="L14">
        <v>809564</v>
      </c>
      <c r="M14">
        <v>199652</v>
      </c>
      <c r="O14">
        <f t="shared" si="0"/>
        <v>26.998591746327815</v>
      </c>
      <c r="P14">
        <f t="shared" si="1"/>
        <v>12.678517136861739</v>
      </c>
      <c r="Q14">
        <f t="shared" si="2"/>
        <v>30.27478666355794</v>
      </c>
      <c r="R14">
        <f t="shared" si="3"/>
        <v>8.3095919794823967</v>
      </c>
      <c r="S14">
        <f t="shared" si="4"/>
        <v>2.9142457449288877</v>
      </c>
      <c r="T14">
        <f t="shared" si="5"/>
        <v>15.100284448589415</v>
      </c>
      <c r="U14" s="3">
        <f t="shared" si="6"/>
        <v>3.723982280251807</v>
      </c>
      <c r="W14">
        <f t="shared" si="7"/>
        <v>96.276017719748197</v>
      </c>
    </row>
    <row r="15" spans="1:23" x14ac:dyDescent="0.2">
      <c r="A15" t="s">
        <v>42</v>
      </c>
      <c r="C15" s="1">
        <v>41532</v>
      </c>
      <c r="D15" t="s">
        <v>43</v>
      </c>
      <c r="E15" t="s">
        <v>44</v>
      </c>
      <c r="F15">
        <v>5910896</v>
      </c>
      <c r="G15">
        <v>2818213</v>
      </c>
      <c r="H15">
        <v>1218701</v>
      </c>
      <c r="I15">
        <v>509687</v>
      </c>
      <c r="J15">
        <v>195019</v>
      </c>
      <c r="K15">
        <v>125549</v>
      </c>
      <c r="L15">
        <v>0</v>
      </c>
      <c r="M15">
        <v>1043729</v>
      </c>
      <c r="O15">
        <f t="shared" si="0"/>
        <v>47.678270773161969</v>
      </c>
      <c r="P15">
        <f t="shared" si="1"/>
        <v>20.617872484983664</v>
      </c>
      <c r="Q15">
        <f t="shared" si="2"/>
        <v>8.6228382296017383</v>
      </c>
      <c r="R15">
        <f t="shared" si="3"/>
        <v>3.2993136742720566</v>
      </c>
      <c r="S15">
        <f t="shared" si="4"/>
        <v>2.1240265435223358</v>
      </c>
      <c r="T15">
        <f t="shared" si="5"/>
        <v>0</v>
      </c>
      <c r="U15" s="3">
        <f t="shared" si="6"/>
        <v>17.657712130276018</v>
      </c>
      <c r="W15">
        <f t="shared" si="7"/>
        <v>82.342321705541764</v>
      </c>
    </row>
    <row r="16" spans="1:23" x14ac:dyDescent="0.2">
      <c r="A16" t="s">
        <v>47</v>
      </c>
      <c r="C16" s="1">
        <v>40993</v>
      </c>
      <c r="D16" t="s">
        <v>48</v>
      </c>
      <c r="E16" t="s">
        <v>49</v>
      </c>
      <c r="F16">
        <v>481294</v>
      </c>
      <c r="G16">
        <v>169617</v>
      </c>
      <c r="H16">
        <v>147170</v>
      </c>
      <c r="I16">
        <v>24252</v>
      </c>
      <c r="J16">
        <v>5871</v>
      </c>
      <c r="K16">
        <v>77612</v>
      </c>
      <c r="L16">
        <v>0</v>
      </c>
      <c r="M16">
        <v>56772</v>
      </c>
      <c r="O16">
        <f t="shared" si="0"/>
        <v>35.241868795372476</v>
      </c>
      <c r="P16">
        <f t="shared" si="1"/>
        <v>30.577983519428876</v>
      </c>
      <c r="Q16">
        <f t="shared" si="2"/>
        <v>5.038915922492281</v>
      </c>
      <c r="R16">
        <f t="shared" si="3"/>
        <v>1.2198365240372828</v>
      </c>
      <c r="S16">
        <f t="shared" si="4"/>
        <v>16.125694481959052</v>
      </c>
      <c r="T16">
        <f t="shared" si="5"/>
        <v>0</v>
      </c>
      <c r="U16" s="3">
        <f t="shared" si="6"/>
        <v>11.795700756710035</v>
      </c>
      <c r="W16">
        <f t="shared" ref="W16:W22" si="8">SUM(O16:T16)</f>
        <v>88.204299243289967</v>
      </c>
    </row>
    <row r="17" spans="1:23" x14ac:dyDescent="0.2">
      <c r="A17" t="s">
        <v>52</v>
      </c>
      <c r="C17" s="1">
        <v>42631</v>
      </c>
      <c r="D17" t="s">
        <v>50</v>
      </c>
      <c r="E17" t="s">
        <v>51</v>
      </c>
      <c r="F17">
        <v>1635169</v>
      </c>
      <c r="G17">
        <v>287997</v>
      </c>
      <c r="H17">
        <v>352430</v>
      </c>
      <c r="I17">
        <v>248324</v>
      </c>
      <c r="J17">
        <v>109500</v>
      </c>
      <c r="K17">
        <v>255701</v>
      </c>
      <c r="L17">
        <v>231492</v>
      </c>
      <c r="M17">
        <v>149725</v>
      </c>
      <c r="O17">
        <f t="shared" si="0"/>
        <v>17.612674897824018</v>
      </c>
      <c r="P17">
        <f t="shared" si="1"/>
        <v>21.553123866707356</v>
      </c>
      <c r="Q17">
        <f t="shared" si="2"/>
        <v>15.186442502273465</v>
      </c>
      <c r="R17">
        <f t="shared" si="3"/>
        <v>6.6965555242302175</v>
      </c>
      <c r="S17">
        <f t="shared" si="4"/>
        <v>15.637588530604482</v>
      </c>
      <c r="T17">
        <f t="shared" si="5"/>
        <v>14.15706878004659</v>
      </c>
      <c r="U17" s="3">
        <f t="shared" si="6"/>
        <v>9.1565458983138743</v>
      </c>
      <c r="W17">
        <f t="shared" si="8"/>
        <v>90.84345410168612</v>
      </c>
    </row>
    <row r="18" spans="1:23" x14ac:dyDescent="0.2">
      <c r="A18" t="s">
        <v>53</v>
      </c>
      <c r="C18" s="1">
        <v>41896</v>
      </c>
      <c r="D18" t="s">
        <v>54</v>
      </c>
      <c r="E18" t="s">
        <v>55</v>
      </c>
      <c r="F18">
        <v>987321</v>
      </c>
      <c r="G18">
        <v>226835</v>
      </c>
      <c r="H18">
        <v>315202</v>
      </c>
      <c r="I18">
        <v>60767</v>
      </c>
      <c r="J18">
        <v>14376</v>
      </c>
      <c r="K18">
        <v>183178</v>
      </c>
      <c r="L18">
        <v>120077</v>
      </c>
      <c r="M18">
        <v>66886</v>
      </c>
      <c r="O18">
        <f t="shared" si="0"/>
        <v>22.974797456956754</v>
      </c>
      <c r="P18">
        <f t="shared" si="1"/>
        <v>31.924976780601245</v>
      </c>
      <c r="Q18">
        <f t="shared" si="2"/>
        <v>6.1547358964308474</v>
      </c>
      <c r="R18">
        <f t="shared" si="3"/>
        <v>1.4560614025225838</v>
      </c>
      <c r="S18">
        <f t="shared" si="4"/>
        <v>18.553033917034075</v>
      </c>
      <c r="T18">
        <f t="shared" si="5"/>
        <v>12.161900739475815</v>
      </c>
      <c r="U18" s="3">
        <f t="shared" si="6"/>
        <v>6.7744938069786835</v>
      </c>
      <c r="W18">
        <f t="shared" si="8"/>
        <v>93.225506193021317</v>
      </c>
    </row>
    <row r="19" spans="1:23" x14ac:dyDescent="0.2">
      <c r="A19" t="s">
        <v>58</v>
      </c>
      <c r="C19" s="1">
        <v>42617</v>
      </c>
      <c r="D19" t="s">
        <v>56</v>
      </c>
      <c r="E19" t="s">
        <v>57</v>
      </c>
      <c r="F19">
        <v>806419</v>
      </c>
      <c r="G19">
        <v>153115</v>
      </c>
      <c r="H19">
        <v>246395</v>
      </c>
      <c r="I19">
        <v>38836</v>
      </c>
      <c r="J19">
        <v>24521</v>
      </c>
      <c r="K19">
        <v>106256</v>
      </c>
      <c r="L19">
        <v>167852</v>
      </c>
      <c r="M19">
        <v>69444</v>
      </c>
      <c r="O19">
        <f t="shared" si="0"/>
        <v>18.987027835405666</v>
      </c>
      <c r="P19">
        <f t="shared" si="1"/>
        <v>30.554215612479368</v>
      </c>
      <c r="Q19">
        <f t="shared" si="2"/>
        <v>4.8158587533279844</v>
      </c>
      <c r="R19">
        <f t="shared" si="3"/>
        <v>3.0407269669985455</v>
      </c>
      <c r="S19">
        <f t="shared" si="4"/>
        <v>13.176276848635759</v>
      </c>
      <c r="T19">
        <f t="shared" si="5"/>
        <v>20.814489737965005</v>
      </c>
      <c r="U19" s="3">
        <f t="shared" si="6"/>
        <v>8.6114042451876767</v>
      </c>
      <c r="W19">
        <f t="shared" si="8"/>
        <v>91.388595754812343</v>
      </c>
    </row>
    <row r="20" spans="1:23" x14ac:dyDescent="0.2">
      <c r="A20" t="s">
        <v>59</v>
      </c>
      <c r="C20" s="1">
        <v>41882</v>
      </c>
      <c r="D20" t="s">
        <v>60</v>
      </c>
      <c r="E20" t="s">
        <v>61</v>
      </c>
      <c r="F20">
        <v>1637499</v>
      </c>
      <c r="G20">
        <v>645414</v>
      </c>
      <c r="H20">
        <v>202396</v>
      </c>
      <c r="I20">
        <v>93857</v>
      </c>
      <c r="J20">
        <v>61840</v>
      </c>
      <c r="K20">
        <v>309581</v>
      </c>
      <c r="L20">
        <v>159611</v>
      </c>
      <c r="M20">
        <v>164800</v>
      </c>
      <c r="O20">
        <f t="shared" si="0"/>
        <v>39.414619489843957</v>
      </c>
      <c r="P20">
        <f t="shared" si="1"/>
        <v>12.360068616835797</v>
      </c>
      <c r="Q20">
        <f t="shared" si="2"/>
        <v>5.7317286911320249</v>
      </c>
      <c r="R20">
        <f t="shared" si="3"/>
        <v>3.7764908558722783</v>
      </c>
      <c r="S20">
        <f t="shared" si="4"/>
        <v>18.905721469142883</v>
      </c>
      <c r="T20">
        <f t="shared" si="5"/>
        <v>9.747242593735935</v>
      </c>
      <c r="U20" s="3">
        <f t="shared" si="6"/>
        <v>10.064128283437119</v>
      </c>
      <c r="W20">
        <f t="shared" si="8"/>
        <v>89.935871716562872</v>
      </c>
    </row>
    <row r="21" spans="1:23" x14ac:dyDescent="0.2">
      <c r="A21" t="s">
        <v>64</v>
      </c>
      <c r="C21" s="1">
        <v>42442</v>
      </c>
      <c r="D21" t="s">
        <v>62</v>
      </c>
      <c r="E21" t="s">
        <v>63</v>
      </c>
      <c r="F21">
        <v>1122877</v>
      </c>
      <c r="G21">
        <v>334139</v>
      </c>
      <c r="H21">
        <v>119368</v>
      </c>
      <c r="I21">
        <v>58209</v>
      </c>
      <c r="J21">
        <v>54565</v>
      </c>
      <c r="K21">
        <v>183290</v>
      </c>
      <c r="L21">
        <v>272496</v>
      </c>
      <c r="M21">
        <v>100810</v>
      </c>
      <c r="O21">
        <f t="shared" si="0"/>
        <v>29.757399964555336</v>
      </c>
      <c r="P21">
        <f t="shared" si="1"/>
        <v>10.630549917755907</v>
      </c>
      <c r="Q21">
        <f t="shared" si="2"/>
        <v>5.183915958738134</v>
      </c>
      <c r="R21">
        <f t="shared" si="3"/>
        <v>4.8593924356808449</v>
      </c>
      <c r="S21">
        <f t="shared" si="4"/>
        <v>16.323248227544067</v>
      </c>
      <c r="T21">
        <f t="shared" si="5"/>
        <v>24.267662442101852</v>
      </c>
      <c r="U21" s="3">
        <f t="shared" si="6"/>
        <v>8.977831053623861</v>
      </c>
      <c r="W21">
        <f t="shared" si="8"/>
        <v>91.022168946376141</v>
      </c>
    </row>
    <row r="22" spans="1:23" x14ac:dyDescent="0.2">
      <c r="A22" t="s">
        <v>65</v>
      </c>
      <c r="C22" s="1">
        <v>41896</v>
      </c>
      <c r="D22" t="s">
        <v>66</v>
      </c>
      <c r="E22" t="s">
        <v>67</v>
      </c>
      <c r="F22">
        <v>941719</v>
      </c>
      <c r="G22">
        <v>315104</v>
      </c>
      <c r="H22">
        <v>116889</v>
      </c>
      <c r="I22">
        <v>53407</v>
      </c>
      <c r="J22">
        <v>23359</v>
      </c>
      <c r="K22">
        <v>265428</v>
      </c>
      <c r="L22">
        <v>99545</v>
      </c>
      <c r="M22">
        <v>67987</v>
      </c>
      <c r="O22">
        <f t="shared" si="0"/>
        <v>33.460512106052867</v>
      </c>
      <c r="P22">
        <f t="shared" si="1"/>
        <v>12.412301334049754</v>
      </c>
      <c r="Q22">
        <f t="shared" si="2"/>
        <v>5.6712246434445941</v>
      </c>
      <c r="R22">
        <f t="shared" si="3"/>
        <v>2.4804639175805097</v>
      </c>
      <c r="S22">
        <f t="shared" si="4"/>
        <v>28.185477833621281</v>
      </c>
      <c r="T22">
        <f t="shared" si="5"/>
        <v>10.570562981101581</v>
      </c>
      <c r="U22" s="3">
        <f t="shared" si="6"/>
        <v>7.2194571841494124</v>
      </c>
      <c r="W22">
        <f t="shared" si="8"/>
        <v>92.780542815850595</v>
      </c>
    </row>
    <row r="28" spans="1:23" x14ac:dyDescent="0.2">
      <c r="A28" t="s">
        <v>30</v>
      </c>
    </row>
    <row r="29" spans="1:23" x14ac:dyDescent="0.2">
      <c r="A29" t="s">
        <v>26</v>
      </c>
    </row>
    <row r="30" spans="1:23" x14ac:dyDescent="0.2">
      <c r="A30" t="s">
        <v>27</v>
      </c>
    </row>
    <row r="31" spans="1:23" x14ac:dyDescent="0.2">
      <c r="A31" s="4" t="s">
        <v>28</v>
      </c>
    </row>
    <row r="32" spans="1:23" x14ac:dyDescent="0.2">
      <c r="A32" t="s">
        <v>68</v>
      </c>
    </row>
    <row r="33" spans="1:23" x14ac:dyDescent="0.2">
      <c r="A33" t="s">
        <v>45</v>
      </c>
    </row>
    <row r="34" spans="1:23" x14ac:dyDescent="0.2">
      <c r="A34" s="4" t="s">
        <v>46</v>
      </c>
    </row>
    <row r="37" spans="1:23" x14ac:dyDescent="0.2">
      <c r="E37" t="s">
        <v>17</v>
      </c>
      <c r="F37" t="s">
        <v>69</v>
      </c>
      <c r="G37" t="s">
        <v>4</v>
      </c>
      <c r="H37" t="s">
        <v>5</v>
      </c>
      <c r="I37" t="s">
        <v>6</v>
      </c>
      <c r="J37" t="s">
        <v>7</v>
      </c>
      <c r="K37" t="s">
        <v>15</v>
      </c>
      <c r="L37" t="s">
        <v>16</v>
      </c>
      <c r="M37" t="s">
        <v>8</v>
      </c>
      <c r="O37" t="s">
        <v>4</v>
      </c>
      <c r="P37" t="s">
        <v>5</v>
      </c>
      <c r="Q37" t="s">
        <v>6</v>
      </c>
      <c r="R37" t="s">
        <v>7</v>
      </c>
      <c r="S37" t="s">
        <v>15</v>
      </c>
      <c r="T37" t="s">
        <v>16</v>
      </c>
      <c r="U37" t="s">
        <v>8</v>
      </c>
      <c r="W37" t="s">
        <v>17</v>
      </c>
    </row>
    <row r="38" spans="1:23" x14ac:dyDescent="0.2">
      <c r="A38" t="s">
        <v>14</v>
      </c>
      <c r="C38" s="1">
        <v>41035</v>
      </c>
      <c r="E38">
        <f t="shared" ref="E38:E53" si="9">SUM(G38:M38)</f>
        <v>69</v>
      </c>
      <c r="F38">
        <v>69</v>
      </c>
      <c r="G38">
        <v>22</v>
      </c>
      <c r="H38">
        <v>22</v>
      </c>
      <c r="I38">
        <v>10</v>
      </c>
      <c r="J38">
        <v>6</v>
      </c>
      <c r="K38">
        <v>0</v>
      </c>
      <c r="L38">
        <v>0</v>
      </c>
      <c r="M38">
        <v>9</v>
      </c>
      <c r="O38">
        <f>G38/F38*100</f>
        <v>31.884057971014489</v>
      </c>
      <c r="P38">
        <f>H38/F38*100</f>
        <v>31.884057971014489</v>
      </c>
      <c r="Q38">
        <f>I38/F38*100</f>
        <v>14.492753623188406</v>
      </c>
      <c r="R38">
        <f>J38/F38*100</f>
        <v>8.695652173913043</v>
      </c>
      <c r="S38">
        <f>K38/F38*100</f>
        <v>0</v>
      </c>
      <c r="T38">
        <f>L38/F38*100</f>
        <v>0</v>
      </c>
      <c r="U38">
        <f>M38/F38*100</f>
        <v>13.043478260869565</v>
      </c>
      <c r="W38">
        <f>SUM(O38:U38)</f>
        <v>99.999999999999986</v>
      </c>
    </row>
    <row r="39" spans="1:23" x14ac:dyDescent="0.2">
      <c r="A39" t="s">
        <v>20</v>
      </c>
      <c r="C39" s="1">
        <v>42050</v>
      </c>
      <c r="E39">
        <f t="shared" si="9"/>
        <v>121</v>
      </c>
      <c r="F39">
        <v>121</v>
      </c>
      <c r="G39">
        <v>20</v>
      </c>
      <c r="H39">
        <v>58</v>
      </c>
      <c r="I39">
        <v>15</v>
      </c>
      <c r="J39">
        <v>9</v>
      </c>
      <c r="K39">
        <v>11</v>
      </c>
      <c r="L39">
        <v>8</v>
      </c>
      <c r="M39">
        <v>0</v>
      </c>
      <c r="O39">
        <f t="shared" ref="O39:O53" si="10">G39/F39*100</f>
        <v>16.528925619834713</v>
      </c>
      <c r="P39">
        <f t="shared" ref="P39:P53" si="11">H39/F39*100</f>
        <v>47.933884297520663</v>
      </c>
      <c r="Q39">
        <f t="shared" ref="Q39:Q53" si="12">I39/F39*100</f>
        <v>12.396694214876034</v>
      </c>
      <c r="R39">
        <f t="shared" ref="R39:R53" si="13">J39/F39*100</f>
        <v>7.4380165289256199</v>
      </c>
      <c r="S39">
        <f t="shared" ref="S39:S53" si="14">K39/F39*100</f>
        <v>9.0909090909090917</v>
      </c>
      <c r="T39">
        <f t="shared" ref="T39:T53" si="15">L39/F39*100</f>
        <v>6.6115702479338845</v>
      </c>
      <c r="U39">
        <f t="shared" ref="U39:U53" si="16">M39/F39*100</f>
        <v>0</v>
      </c>
      <c r="W39">
        <f t="shared" ref="W39:W53" si="17">SUM(O39:U39)</f>
        <v>100</v>
      </c>
    </row>
    <row r="40" spans="1:23" x14ac:dyDescent="0.2">
      <c r="A40" t="s">
        <v>21</v>
      </c>
      <c r="C40" s="1">
        <v>41294</v>
      </c>
      <c r="E40">
        <f t="shared" si="9"/>
        <v>137</v>
      </c>
      <c r="F40">
        <v>137</v>
      </c>
      <c r="G40">
        <v>54</v>
      </c>
      <c r="H40">
        <v>49</v>
      </c>
      <c r="I40">
        <v>20</v>
      </c>
      <c r="J40">
        <v>14</v>
      </c>
      <c r="K40">
        <v>0</v>
      </c>
      <c r="L40">
        <v>0</v>
      </c>
      <c r="M40">
        <v>0</v>
      </c>
      <c r="O40">
        <f t="shared" si="10"/>
        <v>39.416058394160586</v>
      </c>
      <c r="P40">
        <f t="shared" si="11"/>
        <v>35.766423357664237</v>
      </c>
      <c r="Q40">
        <f t="shared" si="12"/>
        <v>14.5985401459854</v>
      </c>
      <c r="R40">
        <f t="shared" si="13"/>
        <v>10.218978102189782</v>
      </c>
      <c r="S40">
        <f t="shared" si="14"/>
        <v>0</v>
      </c>
      <c r="T40">
        <f t="shared" si="15"/>
        <v>0</v>
      </c>
      <c r="U40">
        <f t="shared" si="16"/>
        <v>0</v>
      </c>
      <c r="W40">
        <f t="shared" si="17"/>
        <v>100</v>
      </c>
    </row>
    <row r="41" spans="1:23" x14ac:dyDescent="0.2">
      <c r="A41" t="s">
        <v>29</v>
      </c>
      <c r="C41" s="1">
        <v>42134</v>
      </c>
      <c r="E41">
        <f t="shared" si="9"/>
        <v>83</v>
      </c>
      <c r="F41">
        <v>83</v>
      </c>
      <c r="G41">
        <v>20</v>
      </c>
      <c r="H41">
        <v>30</v>
      </c>
      <c r="I41">
        <v>14</v>
      </c>
      <c r="J41">
        <v>6</v>
      </c>
      <c r="K41">
        <v>8</v>
      </c>
      <c r="L41">
        <v>4</v>
      </c>
      <c r="M41">
        <v>1</v>
      </c>
      <c r="O41">
        <f t="shared" si="10"/>
        <v>24.096385542168676</v>
      </c>
      <c r="P41">
        <f t="shared" si="11"/>
        <v>36.144578313253014</v>
      </c>
      <c r="Q41">
        <f t="shared" si="12"/>
        <v>16.867469879518072</v>
      </c>
      <c r="R41">
        <f t="shared" si="13"/>
        <v>7.2289156626506017</v>
      </c>
      <c r="S41">
        <f t="shared" si="14"/>
        <v>9.6385542168674707</v>
      </c>
      <c r="T41">
        <f t="shared" si="15"/>
        <v>4.8192771084337354</v>
      </c>
      <c r="U41">
        <f t="shared" si="16"/>
        <v>1.2048192771084338</v>
      </c>
      <c r="W41">
        <f t="shared" si="17"/>
        <v>100.00000000000001</v>
      </c>
    </row>
    <row r="42" spans="1:23" x14ac:dyDescent="0.2">
      <c r="A42" t="s">
        <v>33</v>
      </c>
      <c r="C42" s="1">
        <v>41042</v>
      </c>
      <c r="E42">
        <f t="shared" si="9"/>
        <v>237</v>
      </c>
      <c r="F42">
        <v>237</v>
      </c>
      <c r="G42">
        <v>67</v>
      </c>
      <c r="H42">
        <v>99</v>
      </c>
      <c r="I42">
        <v>29</v>
      </c>
      <c r="J42">
        <v>22</v>
      </c>
      <c r="K42">
        <v>0</v>
      </c>
      <c r="L42">
        <v>0</v>
      </c>
      <c r="M42">
        <v>20</v>
      </c>
      <c r="O42">
        <f t="shared" si="10"/>
        <v>28.270042194092827</v>
      </c>
      <c r="P42">
        <f t="shared" si="11"/>
        <v>41.77215189873418</v>
      </c>
      <c r="Q42">
        <f t="shared" si="12"/>
        <v>12.236286919831224</v>
      </c>
      <c r="R42">
        <f t="shared" si="13"/>
        <v>9.2827004219409286</v>
      </c>
      <c r="S42">
        <f t="shared" si="14"/>
        <v>0</v>
      </c>
      <c r="T42">
        <f t="shared" si="15"/>
        <v>0</v>
      </c>
      <c r="U42">
        <f t="shared" si="16"/>
        <v>8.4388185654008439</v>
      </c>
      <c r="W42">
        <f t="shared" si="17"/>
        <v>100</v>
      </c>
    </row>
    <row r="43" spans="1:23" x14ac:dyDescent="0.2">
      <c r="A43" t="s">
        <v>34</v>
      </c>
      <c r="C43" s="1">
        <v>41539</v>
      </c>
      <c r="E43">
        <f t="shared" si="9"/>
        <v>110</v>
      </c>
      <c r="F43">
        <v>110</v>
      </c>
      <c r="G43">
        <v>47</v>
      </c>
      <c r="H43">
        <v>37</v>
      </c>
      <c r="I43">
        <v>14</v>
      </c>
      <c r="J43">
        <v>6</v>
      </c>
      <c r="K43">
        <v>6</v>
      </c>
      <c r="L43">
        <v>0</v>
      </c>
      <c r="M43">
        <v>0</v>
      </c>
      <c r="O43">
        <f t="shared" si="10"/>
        <v>42.727272727272727</v>
      </c>
      <c r="P43">
        <f t="shared" si="11"/>
        <v>33.636363636363633</v>
      </c>
      <c r="Q43">
        <f t="shared" si="12"/>
        <v>12.727272727272727</v>
      </c>
      <c r="R43">
        <f t="shared" si="13"/>
        <v>5.4545454545454541</v>
      </c>
      <c r="S43">
        <f t="shared" si="14"/>
        <v>5.4545454545454541</v>
      </c>
      <c r="T43">
        <f t="shared" si="15"/>
        <v>0</v>
      </c>
      <c r="U43">
        <f t="shared" si="16"/>
        <v>0</v>
      </c>
      <c r="W43">
        <f t="shared" si="17"/>
        <v>100</v>
      </c>
    </row>
    <row r="44" spans="1:23" x14ac:dyDescent="0.2">
      <c r="A44" t="s">
        <v>37</v>
      </c>
      <c r="C44" s="1">
        <v>42442</v>
      </c>
      <c r="E44">
        <f t="shared" si="9"/>
        <v>101</v>
      </c>
      <c r="F44">
        <v>101</v>
      </c>
      <c r="G44">
        <v>35</v>
      </c>
      <c r="H44">
        <v>39</v>
      </c>
      <c r="I44">
        <v>6</v>
      </c>
      <c r="J44">
        <v>7</v>
      </c>
      <c r="K44">
        <v>0</v>
      </c>
      <c r="L44">
        <v>14</v>
      </c>
      <c r="M44">
        <v>0</v>
      </c>
      <c r="O44">
        <f t="shared" si="10"/>
        <v>34.653465346534652</v>
      </c>
      <c r="P44">
        <f t="shared" si="11"/>
        <v>38.613861386138616</v>
      </c>
      <c r="Q44">
        <f t="shared" si="12"/>
        <v>5.9405940594059405</v>
      </c>
      <c r="R44">
        <f t="shared" si="13"/>
        <v>6.9306930693069315</v>
      </c>
      <c r="S44">
        <f t="shared" si="14"/>
        <v>0</v>
      </c>
      <c r="T44">
        <f t="shared" si="15"/>
        <v>13.861386138613863</v>
      </c>
      <c r="U44">
        <f t="shared" si="16"/>
        <v>0</v>
      </c>
      <c r="W44">
        <f t="shared" si="17"/>
        <v>100</v>
      </c>
    </row>
    <row r="45" spans="1:23" x14ac:dyDescent="0.2">
      <c r="A45" t="s">
        <v>40</v>
      </c>
      <c r="C45" s="1">
        <v>42442</v>
      </c>
      <c r="E45">
        <f t="shared" si="9"/>
        <v>143</v>
      </c>
      <c r="F45">
        <v>143</v>
      </c>
      <c r="G45">
        <v>42</v>
      </c>
      <c r="H45">
        <v>19</v>
      </c>
      <c r="I45">
        <v>47</v>
      </c>
      <c r="J45">
        <v>12</v>
      </c>
      <c r="K45">
        <v>0</v>
      </c>
      <c r="L45">
        <v>23</v>
      </c>
      <c r="M45">
        <v>0</v>
      </c>
      <c r="O45">
        <f t="shared" si="10"/>
        <v>29.37062937062937</v>
      </c>
      <c r="P45">
        <f t="shared" si="11"/>
        <v>13.286713286713287</v>
      </c>
      <c r="Q45">
        <f t="shared" si="12"/>
        <v>32.867132867132867</v>
      </c>
      <c r="R45">
        <f t="shared" si="13"/>
        <v>8.3916083916083917</v>
      </c>
      <c r="S45">
        <f t="shared" si="14"/>
        <v>0</v>
      </c>
      <c r="T45">
        <f t="shared" si="15"/>
        <v>16.083916083916083</v>
      </c>
      <c r="U45">
        <f t="shared" si="16"/>
        <v>0</v>
      </c>
      <c r="W45">
        <f t="shared" si="17"/>
        <v>99.999999999999986</v>
      </c>
    </row>
    <row r="46" spans="1:23" x14ac:dyDescent="0.2">
      <c r="A46" t="s">
        <v>42</v>
      </c>
      <c r="C46" s="1">
        <v>41532</v>
      </c>
      <c r="E46">
        <f t="shared" si="9"/>
        <v>180</v>
      </c>
      <c r="F46">
        <v>180</v>
      </c>
      <c r="G46">
        <v>101</v>
      </c>
      <c r="H46">
        <v>42</v>
      </c>
      <c r="I46">
        <v>18</v>
      </c>
      <c r="J46">
        <v>0</v>
      </c>
      <c r="K46">
        <v>0</v>
      </c>
      <c r="L46">
        <v>0</v>
      </c>
      <c r="M46">
        <v>19</v>
      </c>
      <c r="O46">
        <f t="shared" si="10"/>
        <v>56.111111111111114</v>
      </c>
      <c r="P46">
        <f t="shared" si="11"/>
        <v>23.333333333333332</v>
      </c>
      <c r="Q46">
        <f t="shared" si="12"/>
        <v>10</v>
      </c>
      <c r="R46">
        <f t="shared" si="13"/>
        <v>0</v>
      </c>
      <c r="S46">
        <f t="shared" si="14"/>
        <v>0</v>
      </c>
      <c r="T46">
        <f t="shared" si="15"/>
        <v>0</v>
      </c>
      <c r="U46">
        <f t="shared" si="16"/>
        <v>10.555555555555555</v>
      </c>
      <c r="W46">
        <f t="shared" si="17"/>
        <v>100</v>
      </c>
    </row>
    <row r="47" spans="1:23" x14ac:dyDescent="0.2">
      <c r="A47" t="s">
        <v>47</v>
      </c>
      <c r="C47" s="1">
        <v>40993</v>
      </c>
      <c r="E47">
        <f t="shared" si="9"/>
        <v>51</v>
      </c>
      <c r="F47">
        <v>51</v>
      </c>
      <c r="G47">
        <v>19</v>
      </c>
      <c r="H47">
        <v>17</v>
      </c>
      <c r="I47">
        <v>2</v>
      </c>
      <c r="J47">
        <v>0</v>
      </c>
      <c r="K47">
        <v>9</v>
      </c>
      <c r="L47">
        <v>0</v>
      </c>
      <c r="M47">
        <v>4</v>
      </c>
      <c r="O47">
        <f t="shared" si="10"/>
        <v>37.254901960784316</v>
      </c>
      <c r="P47">
        <f t="shared" si="11"/>
        <v>33.333333333333329</v>
      </c>
      <c r="Q47">
        <f t="shared" si="12"/>
        <v>3.9215686274509802</v>
      </c>
      <c r="R47">
        <f t="shared" si="13"/>
        <v>0</v>
      </c>
      <c r="S47">
        <f t="shared" si="14"/>
        <v>17.647058823529413</v>
      </c>
      <c r="T47">
        <f t="shared" si="15"/>
        <v>0</v>
      </c>
      <c r="U47">
        <f t="shared" si="16"/>
        <v>7.8431372549019605</v>
      </c>
      <c r="W47">
        <f t="shared" si="17"/>
        <v>100</v>
      </c>
    </row>
    <row r="48" spans="1:23" x14ac:dyDescent="0.2">
      <c r="A48" t="s">
        <v>52</v>
      </c>
      <c r="C48" s="1">
        <v>42631</v>
      </c>
      <c r="E48">
        <f t="shared" si="9"/>
        <v>160</v>
      </c>
      <c r="F48">
        <v>160</v>
      </c>
      <c r="G48">
        <v>31</v>
      </c>
      <c r="H48">
        <v>38</v>
      </c>
      <c r="I48">
        <v>27</v>
      </c>
      <c r="J48">
        <v>12</v>
      </c>
      <c r="K48">
        <v>27</v>
      </c>
      <c r="L48">
        <v>25</v>
      </c>
      <c r="M48">
        <v>0</v>
      </c>
      <c r="O48">
        <f t="shared" si="10"/>
        <v>19.375</v>
      </c>
      <c r="P48">
        <f t="shared" si="11"/>
        <v>23.75</v>
      </c>
      <c r="Q48">
        <f t="shared" si="12"/>
        <v>16.875</v>
      </c>
      <c r="R48">
        <f t="shared" si="13"/>
        <v>7.5</v>
      </c>
      <c r="S48">
        <f t="shared" si="14"/>
        <v>16.875</v>
      </c>
      <c r="T48">
        <f t="shared" si="15"/>
        <v>15.625</v>
      </c>
      <c r="U48">
        <f t="shared" si="16"/>
        <v>0</v>
      </c>
      <c r="W48">
        <f t="shared" si="17"/>
        <v>100</v>
      </c>
    </row>
    <row r="49" spans="1:23" x14ac:dyDescent="0.2">
      <c r="A49" t="s">
        <v>53</v>
      </c>
      <c r="C49" s="1">
        <v>41896</v>
      </c>
      <c r="E49">
        <f t="shared" si="9"/>
        <v>88</v>
      </c>
      <c r="F49">
        <v>88</v>
      </c>
      <c r="G49">
        <v>21</v>
      </c>
      <c r="H49">
        <v>30</v>
      </c>
      <c r="I49">
        <v>6</v>
      </c>
      <c r="J49">
        <v>0</v>
      </c>
      <c r="K49">
        <v>17</v>
      </c>
      <c r="L49">
        <v>11</v>
      </c>
      <c r="M49">
        <v>3</v>
      </c>
      <c r="O49">
        <f t="shared" si="10"/>
        <v>23.863636363636363</v>
      </c>
      <c r="P49">
        <f t="shared" si="11"/>
        <v>34.090909090909086</v>
      </c>
      <c r="Q49">
        <f t="shared" si="12"/>
        <v>6.8181818181818175</v>
      </c>
      <c r="R49">
        <f t="shared" si="13"/>
        <v>0</v>
      </c>
      <c r="S49">
        <f t="shared" si="14"/>
        <v>19.318181818181817</v>
      </c>
      <c r="T49">
        <f t="shared" si="15"/>
        <v>12.5</v>
      </c>
      <c r="U49">
        <f t="shared" si="16"/>
        <v>3.4090909090909087</v>
      </c>
      <c r="W49">
        <f t="shared" si="17"/>
        <v>99.999999999999986</v>
      </c>
    </row>
    <row r="50" spans="1:23" x14ac:dyDescent="0.2">
      <c r="A50" t="s">
        <v>58</v>
      </c>
      <c r="C50" s="1">
        <v>42617</v>
      </c>
      <c r="E50">
        <f t="shared" si="9"/>
        <v>71</v>
      </c>
      <c r="F50">
        <v>71</v>
      </c>
      <c r="G50">
        <v>16</v>
      </c>
      <c r="H50">
        <v>26</v>
      </c>
      <c r="I50">
        <v>0</v>
      </c>
      <c r="J50">
        <v>0</v>
      </c>
      <c r="K50">
        <v>11</v>
      </c>
      <c r="L50">
        <v>18</v>
      </c>
      <c r="M50">
        <v>0</v>
      </c>
      <c r="O50">
        <f t="shared" si="10"/>
        <v>22.535211267605636</v>
      </c>
      <c r="P50">
        <f t="shared" si="11"/>
        <v>36.619718309859159</v>
      </c>
      <c r="Q50">
        <f t="shared" si="12"/>
        <v>0</v>
      </c>
      <c r="R50">
        <f t="shared" si="13"/>
        <v>0</v>
      </c>
      <c r="S50">
        <f t="shared" si="14"/>
        <v>15.492957746478872</v>
      </c>
      <c r="T50">
        <f t="shared" si="15"/>
        <v>25.352112676056336</v>
      </c>
      <c r="U50">
        <f t="shared" si="16"/>
        <v>0</v>
      </c>
      <c r="W50">
        <f t="shared" si="17"/>
        <v>100.00000000000001</v>
      </c>
    </row>
    <row r="51" spans="1:23" x14ac:dyDescent="0.2">
      <c r="A51" t="s">
        <v>59</v>
      </c>
      <c r="C51" s="1">
        <v>41882</v>
      </c>
      <c r="E51">
        <f t="shared" si="9"/>
        <v>126</v>
      </c>
      <c r="F51">
        <v>126</v>
      </c>
      <c r="G51">
        <v>59</v>
      </c>
      <c r="H51">
        <v>18</v>
      </c>
      <c r="I51">
        <v>8</v>
      </c>
      <c r="J51">
        <v>0</v>
      </c>
      <c r="K51">
        <v>27</v>
      </c>
      <c r="L51">
        <v>14</v>
      </c>
      <c r="M51">
        <v>0</v>
      </c>
      <c r="O51">
        <f t="shared" si="10"/>
        <v>46.825396825396822</v>
      </c>
      <c r="P51">
        <f t="shared" si="11"/>
        <v>14.285714285714285</v>
      </c>
      <c r="Q51">
        <f t="shared" si="12"/>
        <v>6.3492063492063489</v>
      </c>
      <c r="R51">
        <f t="shared" si="13"/>
        <v>0</v>
      </c>
      <c r="S51">
        <f t="shared" si="14"/>
        <v>21.428571428571427</v>
      </c>
      <c r="T51">
        <f t="shared" si="15"/>
        <v>11.111111111111111</v>
      </c>
      <c r="U51">
        <f t="shared" si="16"/>
        <v>0</v>
      </c>
      <c r="W51">
        <f t="shared" si="17"/>
        <v>100</v>
      </c>
    </row>
    <row r="52" spans="1:23" x14ac:dyDescent="0.2">
      <c r="A52" t="s">
        <v>64</v>
      </c>
      <c r="C52" s="1">
        <v>42442</v>
      </c>
      <c r="E52">
        <f t="shared" si="9"/>
        <v>87</v>
      </c>
      <c r="F52">
        <v>87</v>
      </c>
      <c r="G52">
        <v>30</v>
      </c>
      <c r="H52">
        <v>11</v>
      </c>
      <c r="I52">
        <v>5</v>
      </c>
      <c r="J52">
        <v>0</v>
      </c>
      <c r="K52">
        <v>16</v>
      </c>
      <c r="L52">
        <v>25</v>
      </c>
      <c r="M52">
        <v>0</v>
      </c>
      <c r="O52">
        <f t="shared" si="10"/>
        <v>34.482758620689658</v>
      </c>
      <c r="P52">
        <f t="shared" si="11"/>
        <v>12.643678160919542</v>
      </c>
      <c r="Q52">
        <f t="shared" si="12"/>
        <v>5.7471264367816088</v>
      </c>
      <c r="R52">
        <f t="shared" si="13"/>
        <v>0</v>
      </c>
      <c r="S52">
        <f t="shared" si="14"/>
        <v>18.390804597701148</v>
      </c>
      <c r="T52">
        <f t="shared" si="15"/>
        <v>28.735632183908045</v>
      </c>
      <c r="U52">
        <f t="shared" si="16"/>
        <v>0</v>
      </c>
      <c r="W52">
        <f t="shared" si="17"/>
        <v>100</v>
      </c>
    </row>
    <row r="53" spans="1:23" x14ac:dyDescent="0.2">
      <c r="A53" t="s">
        <v>65</v>
      </c>
      <c r="C53" s="1">
        <v>41896</v>
      </c>
      <c r="E53">
        <f t="shared" si="9"/>
        <v>91</v>
      </c>
      <c r="F53">
        <v>91</v>
      </c>
      <c r="G53">
        <v>34</v>
      </c>
      <c r="H53">
        <v>12</v>
      </c>
      <c r="I53">
        <v>6</v>
      </c>
      <c r="J53">
        <v>0</v>
      </c>
      <c r="K53">
        <v>28</v>
      </c>
      <c r="L53">
        <v>11</v>
      </c>
      <c r="M53">
        <v>0</v>
      </c>
      <c r="O53">
        <f t="shared" si="10"/>
        <v>37.362637362637365</v>
      </c>
      <c r="P53">
        <f t="shared" si="11"/>
        <v>13.186813186813188</v>
      </c>
      <c r="Q53">
        <f t="shared" si="12"/>
        <v>6.593406593406594</v>
      </c>
      <c r="R53">
        <f t="shared" si="13"/>
        <v>0</v>
      </c>
      <c r="S53">
        <f t="shared" si="14"/>
        <v>30.76923076923077</v>
      </c>
      <c r="T53">
        <f t="shared" si="15"/>
        <v>12.087912087912088</v>
      </c>
      <c r="U53">
        <f t="shared" si="16"/>
        <v>0</v>
      </c>
      <c r="W53">
        <f t="shared" si="17"/>
        <v>100</v>
      </c>
    </row>
    <row r="56" spans="1:23" x14ac:dyDescent="0.2">
      <c r="E56" t="s">
        <v>70</v>
      </c>
    </row>
    <row r="57" spans="1:23" x14ac:dyDescent="0.2">
      <c r="G57" t="s">
        <v>4</v>
      </c>
      <c r="H57" t="s">
        <v>5</v>
      </c>
      <c r="I57" t="s">
        <v>6</v>
      </c>
      <c r="J57" t="s">
        <v>7</v>
      </c>
      <c r="K57" t="s">
        <v>15</v>
      </c>
      <c r="L57" t="s">
        <v>16</v>
      </c>
      <c r="M57" t="s">
        <v>8</v>
      </c>
      <c r="O57" t="s">
        <v>17</v>
      </c>
    </row>
    <row r="58" spans="1:23" x14ac:dyDescent="0.2">
      <c r="D58" t="s">
        <v>14</v>
      </c>
      <c r="G58">
        <f>O7-O38</f>
        <v>-1.1236691876786971</v>
      </c>
      <c r="H58">
        <f>P7-P38</f>
        <v>-1.4691088422540943</v>
      </c>
      <c r="I58">
        <f t="shared" ref="I58:O58" si="18">Q7-Q38</f>
        <v>-1.3230643909090318</v>
      </c>
      <c r="J58">
        <f t="shared" si="18"/>
        <v>-0.49415147987216024</v>
      </c>
      <c r="K58">
        <f t="shared" si="18"/>
        <v>2.250739958989862</v>
      </c>
      <c r="L58">
        <f t="shared" si="18"/>
        <v>0</v>
      </c>
      <c r="M58">
        <f t="shared" si="18"/>
        <v>2.159253941724133</v>
      </c>
      <c r="N58">
        <f t="shared" si="18"/>
        <v>0</v>
      </c>
      <c r="O58">
        <f t="shared" si="18"/>
        <v>-15.202732202593666</v>
      </c>
    </row>
    <row r="59" spans="1:23" x14ac:dyDescent="0.2">
      <c r="D59" t="s">
        <v>20</v>
      </c>
      <c r="G59">
        <f t="shared" ref="G59:H59" si="19">O8-O39</f>
        <v>-0.6263314418277055</v>
      </c>
      <c r="H59">
        <f t="shared" si="19"/>
        <v>-2.2899827276771134</v>
      </c>
      <c r="I59">
        <f t="shared" ref="I59:I73" si="20">Q8-Q39</f>
        <v>-0.13887240431388825</v>
      </c>
      <c r="J59">
        <f t="shared" ref="J59:J73" si="21">R8-R39</f>
        <v>-1.1676686139430181E-2</v>
      </c>
      <c r="K59">
        <f t="shared" ref="K59:K73" si="22">S8-S39</f>
        <v>-0.57649716398470296</v>
      </c>
      <c r="L59">
        <f t="shared" ref="L59:L73" si="23">T8-T39</f>
        <v>-0.52581679696638961</v>
      </c>
      <c r="M59">
        <f t="shared" ref="M59:M73" si="24">U8-U39</f>
        <v>4.1691772209092273</v>
      </c>
      <c r="N59">
        <f t="shared" ref="N59:N73" si="25">V8-V39</f>
        <v>0</v>
      </c>
      <c r="O59">
        <f t="shared" ref="O59:O73" si="26">W8-W39</f>
        <v>-4.1691772209092051</v>
      </c>
    </row>
    <row r="60" spans="1:23" x14ac:dyDescent="0.2">
      <c r="D60" t="s">
        <v>21</v>
      </c>
      <c r="G60">
        <f t="shared" ref="G60:H60" si="27">O9-O40</f>
        <v>-3.3996943000600552</v>
      </c>
      <c r="H60">
        <f t="shared" si="27"/>
        <v>-3.1663786011675512</v>
      </c>
      <c r="I60">
        <f t="shared" si="20"/>
        <v>-0.90660470723186926</v>
      </c>
      <c r="J60">
        <f t="shared" si="21"/>
        <v>-0.28946958446900695</v>
      </c>
      <c r="K60">
        <f t="shared" si="22"/>
        <v>3.1388850037763296</v>
      </c>
      <c r="L60">
        <f t="shared" si="23"/>
        <v>0</v>
      </c>
      <c r="M60">
        <f t="shared" si="24"/>
        <v>4.6232621891521442</v>
      </c>
      <c r="N60">
        <f t="shared" si="25"/>
        <v>0</v>
      </c>
      <c r="O60">
        <f t="shared" si="26"/>
        <v>-4.6232621891521433</v>
      </c>
    </row>
    <row r="61" spans="1:23" x14ac:dyDescent="0.2">
      <c r="D61" t="s">
        <v>29</v>
      </c>
      <c r="G61">
        <f t="shared" ref="G61:H61" si="28">O10-O41</f>
        <v>-1.6777137720172171</v>
      </c>
      <c r="H61">
        <f t="shared" si="28"/>
        <v>-3.3197960558511355</v>
      </c>
      <c r="I61">
        <f t="shared" si="20"/>
        <v>-1.7344449007445508</v>
      </c>
      <c r="J61">
        <f t="shared" si="21"/>
        <v>-0.65949137955783588</v>
      </c>
      <c r="K61">
        <f t="shared" si="22"/>
        <v>-9.6481279944351073E-2</v>
      </c>
      <c r="L61">
        <f t="shared" si="23"/>
        <v>0.69002145912124835</v>
      </c>
      <c r="M61">
        <f t="shared" si="24"/>
        <v>6.7979059289938375</v>
      </c>
      <c r="N61">
        <f t="shared" si="25"/>
        <v>0</v>
      </c>
      <c r="O61">
        <f t="shared" si="26"/>
        <v>-8.0027252061022836</v>
      </c>
    </row>
    <row r="62" spans="1:23" x14ac:dyDescent="0.2">
      <c r="D62" t="s">
        <v>33</v>
      </c>
      <c r="G62">
        <f t="shared" ref="G62:H62" si="29">O11-O42</f>
        <v>-1.9636229572316282</v>
      </c>
      <c r="H62">
        <f t="shared" si="29"/>
        <v>-2.6396787575530496</v>
      </c>
      <c r="I62">
        <f t="shared" si="20"/>
        <v>-0.89039819395957487</v>
      </c>
      <c r="J62">
        <f t="shared" si="21"/>
        <v>-0.68528664376940007</v>
      </c>
      <c r="K62">
        <f t="shared" si="22"/>
        <v>2.4945871789756087</v>
      </c>
      <c r="L62">
        <f t="shared" si="23"/>
        <v>0</v>
      </c>
      <c r="M62">
        <f t="shared" si="24"/>
        <v>3.684399373538044</v>
      </c>
      <c r="N62">
        <f t="shared" si="25"/>
        <v>0</v>
      </c>
      <c r="O62">
        <f t="shared" si="26"/>
        <v>-12.123217938938893</v>
      </c>
    </row>
    <row r="63" spans="1:23" x14ac:dyDescent="0.2">
      <c r="D63" t="s">
        <v>34</v>
      </c>
      <c r="G63">
        <f t="shared" ref="G63:H63" si="30">O12-O43</f>
        <v>-4.4099007999485238</v>
      </c>
      <c r="H63">
        <f t="shared" si="30"/>
        <v>-2.9125282738774025</v>
      </c>
      <c r="I63">
        <f t="shared" si="20"/>
        <v>-1.5907224543536049</v>
      </c>
      <c r="J63">
        <f t="shared" si="21"/>
        <v>-0.42541693996714258</v>
      </c>
      <c r="K63">
        <f t="shared" si="22"/>
        <v>-0.29647147875474911</v>
      </c>
      <c r="L63">
        <f t="shared" si="23"/>
        <v>4.0534933615605819</v>
      </c>
      <c r="M63">
        <f t="shared" si="24"/>
        <v>5.5815465853408464</v>
      </c>
      <c r="N63">
        <f t="shared" si="25"/>
        <v>0</v>
      </c>
      <c r="O63">
        <f t="shared" si="26"/>
        <v>-5.5815465853408455</v>
      </c>
    </row>
    <row r="64" spans="1:23" x14ac:dyDescent="0.2">
      <c r="D64" t="s">
        <v>37</v>
      </c>
      <c r="G64">
        <f t="shared" ref="G64:H64" si="31">O13-O44</f>
        <v>-2.8548958214994613</v>
      </c>
      <c r="H64">
        <f t="shared" si="31"/>
        <v>-2.3874278721537294</v>
      </c>
      <c r="I64">
        <f t="shared" si="20"/>
        <v>-0.62472605660300218</v>
      </c>
      <c r="J64">
        <f t="shared" si="21"/>
        <v>-0.7215174345976143</v>
      </c>
      <c r="K64">
        <f t="shared" si="22"/>
        <v>2.8146723420073303</v>
      </c>
      <c r="L64">
        <f t="shared" si="23"/>
        <v>-1.2534187901272009</v>
      </c>
      <c r="M64">
        <f t="shared" si="24"/>
        <v>5.027313632973673</v>
      </c>
      <c r="N64">
        <f t="shared" si="25"/>
        <v>0</v>
      </c>
      <c r="O64">
        <f t="shared" si="26"/>
        <v>-5.027313632973673</v>
      </c>
    </row>
    <row r="65" spans="4:15" x14ac:dyDescent="0.2">
      <c r="D65" t="s">
        <v>40</v>
      </c>
      <c r="G65">
        <f t="shared" ref="G65:H65" si="32">O14-O45</f>
        <v>-2.3720376243015551</v>
      </c>
      <c r="H65">
        <f t="shared" si="32"/>
        <v>-0.60819614985154757</v>
      </c>
      <c r="I65">
        <f t="shared" si="20"/>
        <v>-2.5923462035749267</v>
      </c>
      <c r="J65">
        <f t="shared" si="21"/>
        <v>-8.2016412125994975E-2</v>
      </c>
      <c r="K65">
        <f t="shared" si="22"/>
        <v>2.9142457449288877</v>
      </c>
      <c r="L65">
        <f t="shared" si="23"/>
        <v>-0.98363163532666853</v>
      </c>
      <c r="M65">
        <f t="shared" si="24"/>
        <v>3.723982280251807</v>
      </c>
      <c r="N65">
        <f t="shared" si="25"/>
        <v>0</v>
      </c>
      <c r="O65">
        <f t="shared" si="26"/>
        <v>-3.7239822802517892</v>
      </c>
    </row>
    <row r="66" spans="4:15" x14ac:dyDescent="0.2">
      <c r="D66" t="s">
        <v>42</v>
      </c>
      <c r="G66">
        <f t="shared" ref="G66:H66" si="33">O15-O46</f>
        <v>-8.4328403379491448</v>
      </c>
      <c r="H66">
        <f t="shared" si="33"/>
        <v>-2.7154608483496681</v>
      </c>
      <c r="I66">
        <f t="shared" si="20"/>
        <v>-1.3771617703982617</v>
      </c>
      <c r="J66">
        <f t="shared" si="21"/>
        <v>3.2993136742720566</v>
      </c>
      <c r="K66">
        <f t="shared" si="22"/>
        <v>2.1240265435223358</v>
      </c>
      <c r="L66">
        <f t="shared" si="23"/>
        <v>0</v>
      </c>
      <c r="M66">
        <f t="shared" si="24"/>
        <v>7.1021565747204622</v>
      </c>
      <c r="N66">
        <f t="shared" si="25"/>
        <v>0</v>
      </c>
      <c r="O66">
        <f t="shared" si="26"/>
        <v>-17.657678294458236</v>
      </c>
    </row>
    <row r="67" spans="4:15" x14ac:dyDescent="0.2">
      <c r="D67" t="s">
        <v>47</v>
      </c>
      <c r="G67">
        <f t="shared" ref="G67:H67" si="34">O16-O47</f>
        <v>-2.0130331654118407</v>
      </c>
      <c r="H67">
        <f t="shared" si="34"/>
        <v>-2.7553498139044521</v>
      </c>
      <c r="I67">
        <f t="shared" si="20"/>
        <v>1.1173472950413008</v>
      </c>
      <c r="J67">
        <f t="shared" si="21"/>
        <v>1.2198365240372828</v>
      </c>
      <c r="K67">
        <f t="shared" si="22"/>
        <v>-1.5213643415703615</v>
      </c>
      <c r="L67">
        <f t="shared" si="23"/>
        <v>0</v>
      </c>
      <c r="M67">
        <f t="shared" si="24"/>
        <v>3.9525635018080747</v>
      </c>
      <c r="N67">
        <f t="shared" si="25"/>
        <v>0</v>
      </c>
      <c r="O67">
        <f t="shared" si="26"/>
        <v>-11.795700756710033</v>
      </c>
    </row>
    <row r="68" spans="4:15" x14ac:dyDescent="0.2">
      <c r="D68" t="s">
        <v>52</v>
      </c>
      <c r="G68">
        <f t="shared" ref="G68:H68" si="35">O17-O48</f>
        <v>-1.762325102175982</v>
      </c>
      <c r="H68">
        <f t="shared" si="35"/>
        <v>-2.1968761332926441</v>
      </c>
      <c r="I68">
        <f t="shared" si="20"/>
        <v>-1.688557497726535</v>
      </c>
      <c r="J68">
        <f t="shared" si="21"/>
        <v>-0.80344447576978251</v>
      </c>
      <c r="K68">
        <f t="shared" si="22"/>
        <v>-1.2374114693955178</v>
      </c>
      <c r="L68">
        <f t="shared" si="23"/>
        <v>-1.4679312199534102</v>
      </c>
      <c r="M68">
        <f t="shared" si="24"/>
        <v>9.1565458983138743</v>
      </c>
      <c r="N68">
        <f t="shared" si="25"/>
        <v>0</v>
      </c>
      <c r="O68">
        <f t="shared" si="26"/>
        <v>-9.1565458983138797</v>
      </c>
    </row>
    <row r="69" spans="4:15" x14ac:dyDescent="0.2">
      <c r="D69" t="s">
        <v>53</v>
      </c>
      <c r="G69">
        <f t="shared" ref="G69:H69" si="36">O18-O49</f>
        <v>-0.88883890667960941</v>
      </c>
      <c r="H69">
        <f t="shared" si="36"/>
        <v>-2.1659323103078414</v>
      </c>
      <c r="I69">
        <f t="shared" si="20"/>
        <v>-0.66344592175097006</v>
      </c>
      <c r="J69">
        <f t="shared" si="21"/>
        <v>1.4560614025225838</v>
      </c>
      <c r="K69">
        <f t="shared" si="22"/>
        <v>-0.765147901147742</v>
      </c>
      <c r="L69">
        <f t="shared" si="23"/>
        <v>-0.33809926052418504</v>
      </c>
      <c r="M69">
        <f t="shared" si="24"/>
        <v>3.3654028978877748</v>
      </c>
      <c r="N69">
        <f t="shared" si="25"/>
        <v>0</v>
      </c>
      <c r="O69">
        <f t="shared" si="26"/>
        <v>-6.7744938069786684</v>
      </c>
    </row>
    <row r="70" spans="4:15" x14ac:dyDescent="0.2">
      <c r="D70" t="s">
        <v>58</v>
      </c>
      <c r="G70">
        <f t="shared" ref="G70:H70" si="37">O19-O50</f>
        <v>-3.5481834321999699</v>
      </c>
      <c r="H70">
        <f t="shared" si="37"/>
        <v>-6.0655026973797916</v>
      </c>
      <c r="I70">
        <f t="shared" si="20"/>
        <v>4.8158587533279844</v>
      </c>
      <c r="J70">
        <f t="shared" si="21"/>
        <v>3.0407269669985455</v>
      </c>
      <c r="K70">
        <f t="shared" si="22"/>
        <v>-2.3166808978431135</v>
      </c>
      <c r="L70">
        <f t="shared" si="23"/>
        <v>-4.5376229380913315</v>
      </c>
      <c r="M70">
        <f t="shared" si="24"/>
        <v>8.6114042451876767</v>
      </c>
      <c r="N70">
        <f t="shared" si="25"/>
        <v>0</v>
      </c>
      <c r="O70">
        <f t="shared" si="26"/>
        <v>-8.6114042451876713</v>
      </c>
    </row>
    <row r="71" spans="4:15" x14ac:dyDescent="0.2">
      <c r="D71" t="s">
        <v>59</v>
      </c>
      <c r="G71">
        <f t="shared" ref="G71:H71" si="38">O20-O51</f>
        <v>-7.410777335552865</v>
      </c>
      <c r="H71">
        <f t="shared" si="38"/>
        <v>-1.925645668878488</v>
      </c>
      <c r="I71">
        <f t="shared" si="20"/>
        <v>-0.61747765807432398</v>
      </c>
      <c r="J71">
        <f t="shared" si="21"/>
        <v>3.7764908558722783</v>
      </c>
      <c r="K71">
        <f t="shared" si="22"/>
        <v>-2.5228499594285445</v>
      </c>
      <c r="L71">
        <f t="shared" si="23"/>
        <v>-1.3638685173751757</v>
      </c>
      <c r="M71">
        <f t="shared" si="24"/>
        <v>10.064128283437119</v>
      </c>
      <c r="N71">
        <f t="shared" si="25"/>
        <v>0</v>
      </c>
      <c r="O71">
        <f t="shared" si="26"/>
        <v>-10.064128283437128</v>
      </c>
    </row>
    <row r="72" spans="4:15" x14ac:dyDescent="0.2">
      <c r="D72" t="s">
        <v>64</v>
      </c>
      <c r="G72">
        <f t="shared" ref="G72:H72" si="39">O21-O52</f>
        <v>-4.7253586561343219</v>
      </c>
      <c r="H72">
        <f t="shared" si="39"/>
        <v>-2.013128243163635</v>
      </c>
      <c r="I72">
        <f t="shared" si="20"/>
        <v>-0.56321047804347479</v>
      </c>
      <c r="J72">
        <f t="shared" si="21"/>
        <v>4.8593924356808449</v>
      </c>
      <c r="K72">
        <f t="shared" si="22"/>
        <v>-2.0675563701570816</v>
      </c>
      <c r="L72">
        <f t="shared" si="23"/>
        <v>-4.4679697418061934</v>
      </c>
      <c r="M72">
        <f t="shared" si="24"/>
        <v>8.977831053623861</v>
      </c>
      <c r="N72">
        <f t="shared" si="25"/>
        <v>0</v>
      </c>
      <c r="O72">
        <f t="shared" si="26"/>
        <v>-8.9778310536238592</v>
      </c>
    </row>
    <row r="73" spans="4:15" x14ac:dyDescent="0.2">
      <c r="D73" t="s">
        <v>65</v>
      </c>
      <c r="G73">
        <f t="shared" ref="G73:H73" si="40">O22-O53</f>
        <v>-3.9021252565844975</v>
      </c>
      <c r="H73">
        <f t="shared" si="40"/>
        <v>-0.77451185276343359</v>
      </c>
      <c r="I73">
        <f t="shared" si="20"/>
        <v>-0.92218194996199987</v>
      </c>
      <c r="J73">
        <f t="shared" si="21"/>
        <v>2.4804639175805097</v>
      </c>
      <c r="K73">
        <f t="shared" si="22"/>
        <v>-2.583752935609489</v>
      </c>
      <c r="L73">
        <f t="shared" si="23"/>
        <v>-1.5173491068105065</v>
      </c>
      <c r="M73">
        <f t="shared" si="24"/>
        <v>7.2194571841494124</v>
      </c>
      <c r="N73">
        <f t="shared" si="25"/>
        <v>0</v>
      </c>
      <c r="O73">
        <f t="shared" si="26"/>
        <v>-7.2194571841494053</v>
      </c>
    </row>
    <row r="75" spans="4:15" x14ac:dyDescent="0.2">
      <c r="E75" t="s">
        <v>71</v>
      </c>
    </row>
    <row r="77" spans="4:15" x14ac:dyDescent="0.2">
      <c r="D77" t="s">
        <v>14</v>
      </c>
      <c r="G77">
        <f>G58^2</f>
        <v>1.262632443338503</v>
      </c>
      <c r="H77">
        <f t="shared" ref="H77:N77" si="41">H58^2</f>
        <v>2.1582807903891652</v>
      </c>
      <c r="I77">
        <f t="shared" si="41"/>
        <v>1.7504993824914874</v>
      </c>
      <c r="J77">
        <f t="shared" si="41"/>
        <v>0.24418568505984597</v>
      </c>
      <c r="K77">
        <f t="shared" si="41"/>
        <v>5.0658303629936858</v>
      </c>
      <c r="L77">
        <f t="shared" si="41"/>
        <v>0</v>
      </c>
      <c r="M77">
        <f t="shared" si="41"/>
        <v>4.6623775848512059</v>
      </c>
      <c r="N77">
        <f t="shared" si="41"/>
        <v>0</v>
      </c>
    </row>
    <row r="78" spans="4:15" x14ac:dyDescent="0.2">
      <c r="D78" t="s">
        <v>20</v>
      </c>
      <c r="G78">
        <f t="shared" ref="G78:N78" si="42">G59^2</f>
        <v>0.39229107502197247</v>
      </c>
      <c r="H78">
        <f t="shared" si="42"/>
        <v>5.2440208930595125</v>
      </c>
      <c r="I78">
        <f t="shared" si="42"/>
        <v>1.9285544679920049E-2</v>
      </c>
      <c r="J78">
        <f t="shared" si="42"/>
        <v>1.3634499919876092E-4</v>
      </c>
      <c r="K78">
        <f t="shared" si="42"/>
        <v>0.33234898008240549</v>
      </c>
      <c r="L78">
        <f t="shared" si="42"/>
        <v>0.27648330397199339</v>
      </c>
      <c r="M78">
        <f t="shared" si="42"/>
        <v>17.382038699348389</v>
      </c>
      <c r="N78">
        <f t="shared" si="42"/>
        <v>0</v>
      </c>
    </row>
    <row r="79" spans="4:15" x14ac:dyDescent="0.2">
      <c r="D79" t="s">
        <v>21</v>
      </c>
      <c r="G79">
        <f t="shared" ref="G79:N79" si="43">G60^2</f>
        <v>11.557921333860829</v>
      </c>
      <c r="H79">
        <f t="shared" si="43"/>
        <v>10.025953445931778</v>
      </c>
      <c r="I79">
        <f t="shared" si="43"/>
        <v>0.82193209517498333</v>
      </c>
      <c r="J79">
        <f t="shared" si="43"/>
        <v>8.3792640332659554E-2</v>
      </c>
      <c r="K79">
        <f t="shared" si="43"/>
        <v>9.8525990669319281</v>
      </c>
      <c r="L79">
        <f t="shared" si="43"/>
        <v>0</v>
      </c>
      <c r="M79">
        <f t="shared" si="43"/>
        <v>21.374553269643876</v>
      </c>
      <c r="N79">
        <f t="shared" si="43"/>
        <v>0</v>
      </c>
    </row>
    <row r="80" spans="4:15" x14ac:dyDescent="0.2">
      <c r="D80" t="s">
        <v>29</v>
      </c>
      <c r="G80">
        <f t="shared" ref="G80:N80" si="44">G61^2</f>
        <v>2.8147235008162386</v>
      </c>
      <c r="H80">
        <f t="shared" si="44"/>
        <v>11.021045852444756</v>
      </c>
      <c r="I80">
        <f t="shared" si="44"/>
        <v>3.0082991137187749</v>
      </c>
      <c r="J80">
        <f t="shared" si="44"/>
        <v>0.43492887971109756</v>
      </c>
      <c r="K80">
        <f t="shared" si="44"/>
        <v>9.3086373797002398E-3</v>
      </c>
      <c r="L80">
        <f t="shared" si="44"/>
        <v>0.47612961404781662</v>
      </c>
      <c r="M80">
        <f t="shared" si="44"/>
        <v>46.211525019449567</v>
      </c>
      <c r="N80">
        <f t="shared" si="44"/>
        <v>0</v>
      </c>
    </row>
    <row r="81" spans="4:14" x14ac:dyDescent="0.2">
      <c r="D81" t="s">
        <v>33</v>
      </c>
      <c r="G81">
        <f t="shared" ref="G81:N81" si="45">G62^2</f>
        <v>3.8558151181670848</v>
      </c>
      <c r="H81">
        <f t="shared" si="45"/>
        <v>6.9679039430768119</v>
      </c>
      <c r="I81">
        <f t="shared" si="45"/>
        <v>0.79280894380647271</v>
      </c>
      <c r="J81">
        <f t="shared" si="45"/>
        <v>0.46961778412872862</v>
      </c>
      <c r="K81">
        <f t="shared" si="45"/>
        <v>6.2229651935094852</v>
      </c>
      <c r="L81">
        <f t="shared" si="45"/>
        <v>0</v>
      </c>
      <c r="M81">
        <f t="shared" si="45"/>
        <v>13.574798743727531</v>
      </c>
      <c r="N81">
        <f t="shared" si="45"/>
        <v>0</v>
      </c>
    </row>
    <row r="82" spans="4:14" x14ac:dyDescent="0.2">
      <c r="D82" t="s">
        <v>34</v>
      </c>
      <c r="G82">
        <f t="shared" ref="G82:N82" si="46">G63^2</f>
        <v>19.447225065386629</v>
      </c>
      <c r="H82">
        <f t="shared" si="46"/>
        <v>8.4828209461352824</v>
      </c>
      <c r="I82">
        <f t="shared" si="46"/>
        <v>2.5303979267847567</v>
      </c>
      <c r="J82">
        <f t="shared" si="46"/>
        <v>0.18097957281100741</v>
      </c>
      <c r="K82">
        <f t="shared" si="46"/>
        <v>8.7895337715027652E-2</v>
      </c>
      <c r="L82">
        <f t="shared" si="46"/>
        <v>16.430808432215706</v>
      </c>
      <c r="M82">
        <f t="shared" si="46"/>
        <v>31.153662284330061</v>
      </c>
      <c r="N82">
        <f t="shared" si="46"/>
        <v>0</v>
      </c>
    </row>
    <row r="83" spans="4:14" x14ac:dyDescent="0.2">
      <c r="D83" t="s">
        <v>37</v>
      </c>
      <c r="G83">
        <f t="shared" ref="G83:N83" si="47">G64^2</f>
        <v>8.1504301516150832</v>
      </c>
      <c r="H83">
        <f t="shared" si="47"/>
        <v>5.6998118447364838</v>
      </c>
      <c r="I83">
        <f t="shared" si="47"/>
        <v>0.3902826457987375</v>
      </c>
      <c r="J83">
        <f t="shared" si="47"/>
        <v>0.52058740842832263</v>
      </c>
      <c r="K83">
        <f t="shared" si="47"/>
        <v>7.9223803928610295</v>
      </c>
      <c r="L83">
        <f t="shared" si="47"/>
        <v>1.5710586634439361</v>
      </c>
      <c r="M83">
        <f t="shared" si="47"/>
        <v>25.273882364282951</v>
      </c>
      <c r="N83">
        <f t="shared" si="47"/>
        <v>0</v>
      </c>
    </row>
    <row r="84" spans="4:14" x14ac:dyDescent="0.2">
      <c r="D84" t="s">
        <v>40</v>
      </c>
      <c r="G84">
        <f t="shared" ref="G84:N84" si="48">G65^2</f>
        <v>5.626562491102165</v>
      </c>
      <c r="H84">
        <f t="shared" si="48"/>
        <v>0.3699025566942461</v>
      </c>
      <c r="I84">
        <f t="shared" si="48"/>
        <v>6.7202588391893352</v>
      </c>
      <c r="J84">
        <f t="shared" si="48"/>
        <v>6.726691858021056E-3</v>
      </c>
      <c r="K84">
        <f t="shared" si="48"/>
        <v>8.4928282618361273</v>
      </c>
      <c r="L84">
        <f t="shared" si="48"/>
        <v>0.96753119401541621</v>
      </c>
      <c r="M84">
        <f t="shared" si="48"/>
        <v>13.868044023629448</v>
      </c>
      <c r="N84">
        <f t="shared" si="48"/>
        <v>0</v>
      </c>
    </row>
    <row r="85" spans="4:14" x14ac:dyDescent="0.2">
      <c r="D85" t="s">
        <v>42</v>
      </c>
      <c r="G85">
        <f t="shared" ref="G85:N85" si="49">G66^2</f>
        <v>71.112796165342246</v>
      </c>
      <c r="H85">
        <f t="shared" si="49"/>
        <v>7.373727618919899</v>
      </c>
      <c r="I85">
        <f t="shared" si="49"/>
        <v>1.8965745418464746</v>
      </c>
      <c r="J85">
        <f t="shared" si="49"/>
        <v>10.885470721238578</v>
      </c>
      <c r="K85">
        <f t="shared" si="49"/>
        <v>4.5114887575874407</v>
      </c>
      <c r="L85">
        <f t="shared" si="49"/>
        <v>0</v>
      </c>
      <c r="M85">
        <f t="shared" si="49"/>
        <v>50.440628011845092</v>
      </c>
      <c r="N85">
        <f t="shared" si="49"/>
        <v>0</v>
      </c>
    </row>
    <row r="86" spans="4:14" x14ac:dyDescent="0.2">
      <c r="D86" t="s">
        <v>47</v>
      </c>
      <c r="G86">
        <f t="shared" ref="G86:N86" si="50">G67^2</f>
        <v>4.0523025250480158</v>
      </c>
      <c r="H86">
        <f t="shared" si="50"/>
        <v>7.5919525969832993</v>
      </c>
      <c r="I86">
        <f t="shared" si="50"/>
        <v>1.2484649777361116</v>
      </c>
      <c r="J86">
        <f t="shared" si="50"/>
        <v>1.4880011453753605</v>
      </c>
      <c r="K86">
        <f t="shared" si="50"/>
        <v>2.3145494598018197</v>
      </c>
      <c r="L86">
        <f t="shared" si="50"/>
        <v>0</v>
      </c>
      <c r="M86">
        <f t="shared" si="50"/>
        <v>15.622758235825311</v>
      </c>
      <c r="N86">
        <f t="shared" si="50"/>
        <v>0</v>
      </c>
    </row>
    <row r="87" spans="4:14" x14ac:dyDescent="0.2">
      <c r="D87" t="s">
        <v>52</v>
      </c>
      <c r="G87">
        <f t="shared" ref="G87:N87" si="51">G68^2</f>
        <v>3.1057897657595857</v>
      </c>
      <c r="H87">
        <f t="shared" si="51"/>
        <v>4.8262647450308389</v>
      </c>
      <c r="I87">
        <f t="shared" si="51"/>
        <v>2.8512264231284972</v>
      </c>
      <c r="J87">
        <f t="shared" si="51"/>
        <v>0.64552302564498065</v>
      </c>
      <c r="K87">
        <f t="shared" si="51"/>
        <v>1.5311871445915746</v>
      </c>
      <c r="L87">
        <f t="shared" si="51"/>
        <v>2.1548220665139075</v>
      </c>
      <c r="M87">
        <f t="shared" si="51"/>
        <v>83.84233278792864</v>
      </c>
      <c r="N87">
        <f t="shared" si="51"/>
        <v>0</v>
      </c>
    </row>
    <row r="88" spans="4:14" x14ac:dyDescent="0.2">
      <c r="D88" t="s">
        <v>53</v>
      </c>
      <c r="G88">
        <f t="shared" ref="G88:N88" si="52">G69^2</f>
        <v>0.79003460202740339</v>
      </c>
      <c r="H88">
        <f t="shared" si="52"/>
        <v>4.6912627728354632</v>
      </c>
      <c r="I88">
        <f t="shared" si="52"/>
        <v>0.44016049108799427</v>
      </c>
      <c r="J88">
        <f t="shared" si="52"/>
        <v>2.1201148079160337</v>
      </c>
      <c r="K88">
        <f t="shared" si="52"/>
        <v>0.58545131063079481</v>
      </c>
      <c r="L88">
        <f t="shared" si="52"/>
        <v>0.11431110996700075</v>
      </c>
      <c r="M88">
        <f t="shared" si="52"/>
        <v>11.325936665111433</v>
      </c>
      <c r="N88">
        <f t="shared" si="52"/>
        <v>0</v>
      </c>
    </row>
    <row r="89" spans="4:14" x14ac:dyDescent="0.2">
      <c r="D89" t="s">
        <v>58</v>
      </c>
      <c r="G89">
        <f t="shared" ref="G89:N89" si="53">G70^2</f>
        <v>12.589605668538358</v>
      </c>
      <c r="H89">
        <f t="shared" si="53"/>
        <v>36.790322971921526</v>
      </c>
      <c r="I89">
        <f t="shared" si="53"/>
        <v>23.192495532005768</v>
      </c>
      <c r="J89">
        <f t="shared" si="53"/>
        <v>9.2460204878321743</v>
      </c>
      <c r="K89">
        <f t="shared" si="53"/>
        <v>5.3670103824311743</v>
      </c>
      <c r="L89">
        <f t="shared" si="53"/>
        <v>20.590021928292607</v>
      </c>
      <c r="M89">
        <f t="shared" si="53"/>
        <v>74.156283074036338</v>
      </c>
      <c r="N89">
        <f t="shared" si="53"/>
        <v>0</v>
      </c>
    </row>
    <row r="90" spans="4:14" x14ac:dyDescent="0.2">
      <c r="D90" t="s">
        <v>59</v>
      </c>
      <c r="G90">
        <f t="shared" ref="G90:N90" si="54">G71^2</f>
        <v>54.919620717144021</v>
      </c>
      <c r="H90">
        <f t="shared" si="54"/>
        <v>3.7081112420704794</v>
      </c>
      <c r="I90">
        <f t="shared" si="54"/>
        <v>0.38127865822095175</v>
      </c>
      <c r="J90">
        <f t="shared" si="54"/>
        <v>14.261883184486933</v>
      </c>
      <c r="K90">
        <f t="shared" si="54"/>
        <v>6.3647719177886088</v>
      </c>
      <c r="L90">
        <f t="shared" si="54"/>
        <v>1.8601373326871598</v>
      </c>
      <c r="M90">
        <f t="shared" si="54"/>
        <v>101.28667810547898</v>
      </c>
      <c r="N90">
        <f t="shared" si="54"/>
        <v>0</v>
      </c>
    </row>
    <row r="91" spans="4:14" x14ac:dyDescent="0.2">
      <c r="D91" t="s">
        <v>64</v>
      </c>
      <c r="G91">
        <f t="shared" ref="G91:N91" si="55">G72^2</f>
        <v>22.329014429103566</v>
      </c>
      <c r="H91">
        <f t="shared" si="55"/>
        <v>4.0526853234231037</v>
      </c>
      <c r="I91">
        <f t="shared" si="55"/>
        <v>0.31720604257795942</v>
      </c>
      <c r="J91">
        <f t="shared" si="55"/>
        <v>23.613694843952214</v>
      </c>
      <c r="K91">
        <f t="shared" si="55"/>
        <v>4.2747893437771269</v>
      </c>
      <c r="L91">
        <f t="shared" si="55"/>
        <v>19.962753613695703</v>
      </c>
      <c r="M91">
        <f t="shared" si="55"/>
        <v>80.601450427412928</v>
      </c>
      <c r="N91">
        <f t="shared" si="55"/>
        <v>0</v>
      </c>
    </row>
    <row r="92" spans="4:14" x14ac:dyDescent="0.2">
      <c r="D92" t="s">
        <v>65</v>
      </c>
      <c r="G92">
        <f t="shared" ref="G92:N92" si="56">G73^2</f>
        <v>15.22658151807463</v>
      </c>
      <c r="H92">
        <f t="shared" si="56"/>
        <v>0.59986861007104664</v>
      </c>
      <c r="I92">
        <f t="shared" si="56"/>
        <v>0.85041954883571647</v>
      </c>
      <c r="J92">
        <f t="shared" si="56"/>
        <v>6.1527012464188493</v>
      </c>
      <c r="K92">
        <f t="shared" si="56"/>
        <v>6.6757792322706528</v>
      </c>
      <c r="L92">
        <f t="shared" si="56"/>
        <v>2.3023483119386419</v>
      </c>
      <c r="M92">
        <f t="shared" si="56"/>
        <v>52.120562033766561</v>
      </c>
      <c r="N92">
        <f t="shared" si="56"/>
        <v>0</v>
      </c>
    </row>
    <row r="94" spans="4:14" x14ac:dyDescent="0.2">
      <c r="E94" t="s">
        <v>72</v>
      </c>
      <c r="J94" t="s">
        <v>73</v>
      </c>
    </row>
    <row r="96" spans="4:14" x14ac:dyDescent="0.2">
      <c r="D96" t="s">
        <v>14</v>
      </c>
      <c r="G96">
        <f>SUM(G77:O77)</f>
        <v>15.143806249123895</v>
      </c>
      <c r="J96" s="5">
        <f>SQRT(G96/2)</f>
        <v>2.7517091278988679</v>
      </c>
    </row>
    <row r="97" spans="4:10" x14ac:dyDescent="0.2">
      <c r="D97" t="s">
        <v>20</v>
      </c>
      <c r="G97">
        <f t="shared" ref="G97:G111" si="57">SUM(G78:O78)</f>
        <v>23.646604841163391</v>
      </c>
      <c r="J97" s="5">
        <f t="shared" ref="J97:J111" si="58">SQRT(G97/2)</f>
        <v>3.4385029330482904</v>
      </c>
    </row>
    <row r="98" spans="4:10" x14ac:dyDescent="0.2">
      <c r="D98" t="s">
        <v>21</v>
      </c>
      <c r="G98">
        <f t="shared" si="57"/>
        <v>53.716751851876055</v>
      </c>
      <c r="J98" s="5">
        <f t="shared" si="58"/>
        <v>5.1825067222279628</v>
      </c>
    </row>
    <row r="99" spans="4:10" x14ac:dyDescent="0.2">
      <c r="D99" t="s">
        <v>29</v>
      </c>
      <c r="G99">
        <f t="shared" si="57"/>
        <v>63.975960617567949</v>
      </c>
      <c r="J99" s="5">
        <f t="shared" si="58"/>
        <v>5.6557917490643144</v>
      </c>
    </row>
    <row r="100" spans="4:10" x14ac:dyDescent="0.2">
      <c r="D100" t="s">
        <v>33</v>
      </c>
      <c r="G100">
        <f t="shared" si="57"/>
        <v>31.883909726416114</v>
      </c>
      <c r="J100" s="5">
        <f t="shared" si="58"/>
        <v>3.9927377653945739</v>
      </c>
    </row>
    <row r="101" spans="4:10" x14ac:dyDescent="0.2">
      <c r="D101" t="s">
        <v>34</v>
      </c>
      <c r="G101">
        <f t="shared" si="57"/>
        <v>78.313789565378471</v>
      </c>
      <c r="J101" s="5">
        <f t="shared" si="58"/>
        <v>6.257547026007015</v>
      </c>
    </row>
    <row r="102" spans="4:10" x14ac:dyDescent="0.2">
      <c r="D102" t="s">
        <v>37</v>
      </c>
      <c r="G102">
        <f t="shared" si="57"/>
        <v>49.528433471166544</v>
      </c>
      <c r="J102" s="5">
        <f t="shared" si="58"/>
        <v>4.9763658160934341</v>
      </c>
    </row>
    <row r="103" spans="4:10" x14ac:dyDescent="0.2">
      <c r="D103" t="s">
        <v>40</v>
      </c>
      <c r="G103">
        <f t="shared" si="57"/>
        <v>36.051854058324757</v>
      </c>
      <c r="J103" s="5">
        <f t="shared" si="58"/>
        <v>4.2456951173114605</v>
      </c>
    </row>
    <row r="104" spans="4:10" x14ac:dyDescent="0.2">
      <c r="D104" t="s">
        <v>42</v>
      </c>
      <c r="G104">
        <f t="shared" si="57"/>
        <v>146.22068581677973</v>
      </c>
      <c r="J104" s="5">
        <f t="shared" si="58"/>
        <v>8.5504586373123797</v>
      </c>
    </row>
    <row r="105" spans="4:10" x14ac:dyDescent="0.2">
      <c r="D105" t="s">
        <v>47</v>
      </c>
      <c r="G105">
        <f t="shared" si="57"/>
        <v>32.318028940769914</v>
      </c>
      <c r="J105" s="5">
        <f t="shared" si="58"/>
        <v>4.0198276667520156</v>
      </c>
    </row>
    <row r="106" spans="4:10" x14ac:dyDescent="0.2">
      <c r="D106" t="s">
        <v>52</v>
      </c>
      <c r="G106">
        <f t="shared" si="57"/>
        <v>98.957145958598019</v>
      </c>
      <c r="J106" s="5">
        <f t="shared" si="58"/>
        <v>7.0341007228571168</v>
      </c>
    </row>
    <row r="107" spans="4:10" x14ac:dyDescent="0.2">
      <c r="D107" t="s">
        <v>53</v>
      </c>
      <c r="G107">
        <f t="shared" si="57"/>
        <v>20.067271759576123</v>
      </c>
      <c r="J107" s="5">
        <f t="shared" si="58"/>
        <v>3.167591495093403</v>
      </c>
    </row>
    <row r="108" spans="4:10" x14ac:dyDescent="0.2">
      <c r="D108" t="s">
        <v>58</v>
      </c>
      <c r="G108">
        <f t="shared" si="57"/>
        <v>181.93176004505793</v>
      </c>
      <c r="J108" s="5">
        <f t="shared" si="58"/>
        <v>9.537603473752144</v>
      </c>
    </row>
    <row r="109" spans="4:10" x14ac:dyDescent="0.2">
      <c r="D109" t="s">
        <v>59</v>
      </c>
      <c r="G109">
        <f t="shared" si="57"/>
        <v>182.78248115787716</v>
      </c>
      <c r="J109" s="5">
        <f t="shared" si="58"/>
        <v>9.5598765985204324</v>
      </c>
    </row>
    <row r="110" spans="4:10" x14ac:dyDescent="0.2">
      <c r="D110" t="s">
        <v>64</v>
      </c>
      <c r="G110">
        <f t="shared" si="57"/>
        <v>155.15159402394261</v>
      </c>
      <c r="J110" s="5">
        <f t="shared" si="58"/>
        <v>8.8077123597430962</v>
      </c>
    </row>
    <row r="111" spans="4:10" x14ac:dyDescent="0.2">
      <c r="D111" t="s">
        <v>65</v>
      </c>
      <c r="G111">
        <f t="shared" si="57"/>
        <v>83.928260501376101</v>
      </c>
      <c r="J111" s="5">
        <f t="shared" si="58"/>
        <v>6.4779726960437287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99"/>
  <sheetViews>
    <sheetView topLeftCell="B75" workbookViewId="0">
      <selection activeCell="U84" sqref="U84:U99"/>
    </sheetView>
  </sheetViews>
  <sheetFormatPr baseColWidth="10" defaultColWidth="8.83203125" defaultRowHeight="15" x14ac:dyDescent="0.2"/>
  <cols>
    <col min="4" max="4" width="13.83203125" customWidth="1"/>
  </cols>
  <sheetData>
    <row r="2" spans="2:22" x14ac:dyDescent="0.2">
      <c r="F2" t="s">
        <v>69</v>
      </c>
      <c r="G2" t="s">
        <v>4</v>
      </c>
      <c r="H2" t="s">
        <v>5</v>
      </c>
      <c r="I2" t="s">
        <v>6</v>
      </c>
      <c r="J2" t="s">
        <v>7</v>
      </c>
      <c r="K2" t="s">
        <v>15</v>
      </c>
      <c r="L2" t="s">
        <v>16</v>
      </c>
      <c r="M2" t="s">
        <v>8</v>
      </c>
      <c r="O2" t="s">
        <v>4</v>
      </c>
      <c r="P2" t="s">
        <v>5</v>
      </c>
      <c r="Q2" t="s">
        <v>6</v>
      </c>
      <c r="R2" t="s">
        <v>7</v>
      </c>
      <c r="S2" t="s">
        <v>15</v>
      </c>
      <c r="T2" t="s">
        <v>16</v>
      </c>
      <c r="U2" t="s">
        <v>8</v>
      </c>
      <c r="V2" t="s">
        <v>17</v>
      </c>
    </row>
    <row r="3" spans="2:22" x14ac:dyDescent="0.2">
      <c r="B3" t="s">
        <v>14</v>
      </c>
      <c r="D3" s="1">
        <v>41035</v>
      </c>
      <c r="F3">
        <v>8</v>
      </c>
      <c r="G3">
        <v>0</v>
      </c>
      <c r="H3">
        <v>5</v>
      </c>
      <c r="I3">
        <v>2</v>
      </c>
      <c r="J3">
        <v>0</v>
      </c>
      <c r="K3">
        <v>0</v>
      </c>
      <c r="L3">
        <v>0</v>
      </c>
      <c r="M3">
        <v>1</v>
      </c>
      <c r="O3">
        <f>G3/F3*100</f>
        <v>0</v>
      </c>
      <c r="P3">
        <f>H3/F3*100</f>
        <v>62.5</v>
      </c>
      <c r="Q3">
        <f>I3/F3*100</f>
        <v>25</v>
      </c>
      <c r="R3">
        <f>J3/F3*100</f>
        <v>0</v>
      </c>
      <c r="S3">
        <f>K3/F3*100</f>
        <v>0</v>
      </c>
      <c r="T3">
        <f>L3/F3*100</f>
        <v>0</v>
      </c>
      <c r="U3">
        <f>M3/F3*100</f>
        <v>12.5</v>
      </c>
      <c r="V3">
        <f>SUM(O3:U3)</f>
        <v>100</v>
      </c>
    </row>
    <row r="4" spans="2:22" x14ac:dyDescent="0.2">
      <c r="B4" t="s">
        <v>20</v>
      </c>
      <c r="D4" s="1">
        <v>42050</v>
      </c>
      <c r="F4">
        <v>12</v>
      </c>
      <c r="G4">
        <v>0</v>
      </c>
      <c r="H4">
        <v>8</v>
      </c>
      <c r="I4">
        <v>3</v>
      </c>
      <c r="J4">
        <v>0</v>
      </c>
      <c r="K4">
        <v>0</v>
      </c>
      <c r="L4">
        <v>0</v>
      </c>
      <c r="M4">
        <v>1</v>
      </c>
      <c r="O4">
        <f t="shared" ref="O4:O18" si="0">G4/F4*100</f>
        <v>0</v>
      </c>
      <c r="P4">
        <f t="shared" ref="P4:P18" si="1">H4/F4*100</f>
        <v>66.666666666666657</v>
      </c>
      <c r="Q4">
        <f t="shared" ref="Q4:Q18" si="2">I4/F4*100</f>
        <v>25</v>
      </c>
      <c r="R4">
        <f t="shared" ref="R4:R18" si="3">J4/F4*100</f>
        <v>0</v>
      </c>
      <c r="S4">
        <f t="shared" ref="S4:S18" si="4">K4/F4*100</f>
        <v>0</v>
      </c>
      <c r="T4">
        <f t="shared" ref="T4:T18" si="5">L4/F4*100</f>
        <v>0</v>
      </c>
      <c r="U4">
        <f t="shared" ref="U4:U18" si="6">M4/F4*100</f>
        <v>8.3333333333333321</v>
      </c>
      <c r="V4">
        <f t="shared" ref="V4:V17" si="7">SUM(O4:U4)</f>
        <v>99.999999999999986</v>
      </c>
    </row>
    <row r="5" spans="2:22" x14ac:dyDescent="0.2">
      <c r="B5" t="s">
        <v>21</v>
      </c>
      <c r="D5" s="1">
        <v>41294</v>
      </c>
      <c r="F5">
        <v>11</v>
      </c>
      <c r="G5">
        <v>8</v>
      </c>
      <c r="H5">
        <v>0</v>
      </c>
      <c r="I5">
        <v>0</v>
      </c>
      <c r="J5">
        <v>3</v>
      </c>
      <c r="K5">
        <v>0</v>
      </c>
      <c r="L5">
        <v>0</v>
      </c>
      <c r="M5">
        <v>0</v>
      </c>
      <c r="O5">
        <f t="shared" si="0"/>
        <v>72.727272727272734</v>
      </c>
      <c r="P5">
        <f t="shared" si="1"/>
        <v>0</v>
      </c>
      <c r="Q5">
        <f t="shared" si="2"/>
        <v>0</v>
      </c>
      <c r="R5">
        <f t="shared" si="3"/>
        <v>27.27272727272727</v>
      </c>
      <c r="S5">
        <f t="shared" si="4"/>
        <v>0</v>
      </c>
      <c r="T5">
        <f t="shared" si="5"/>
        <v>0</v>
      </c>
      <c r="U5">
        <f t="shared" si="6"/>
        <v>0</v>
      </c>
      <c r="V5">
        <f t="shared" si="7"/>
        <v>100</v>
      </c>
    </row>
    <row r="6" spans="2:22" x14ac:dyDescent="0.2">
      <c r="B6" t="s">
        <v>29</v>
      </c>
      <c r="D6" s="1">
        <v>42134</v>
      </c>
      <c r="F6">
        <v>8</v>
      </c>
      <c r="G6">
        <v>0</v>
      </c>
      <c r="H6">
        <v>5</v>
      </c>
      <c r="I6">
        <v>3</v>
      </c>
      <c r="J6">
        <v>0</v>
      </c>
      <c r="K6">
        <v>0</v>
      </c>
      <c r="L6">
        <v>0</v>
      </c>
      <c r="M6">
        <v>0</v>
      </c>
      <c r="O6">
        <f t="shared" si="0"/>
        <v>0</v>
      </c>
      <c r="P6">
        <f t="shared" si="1"/>
        <v>62.5</v>
      </c>
      <c r="Q6">
        <f t="shared" si="2"/>
        <v>37.5</v>
      </c>
      <c r="R6">
        <f t="shared" si="3"/>
        <v>0</v>
      </c>
      <c r="S6">
        <f t="shared" si="4"/>
        <v>0</v>
      </c>
      <c r="T6">
        <f t="shared" si="5"/>
        <v>0</v>
      </c>
      <c r="U6">
        <f t="shared" si="6"/>
        <v>0</v>
      </c>
      <c r="V6">
        <f t="shared" si="7"/>
        <v>100</v>
      </c>
    </row>
    <row r="7" spans="2:22" x14ac:dyDescent="0.2">
      <c r="B7" t="s">
        <v>33</v>
      </c>
      <c r="D7" s="1">
        <v>41042</v>
      </c>
      <c r="F7">
        <v>13</v>
      </c>
      <c r="G7">
        <v>0</v>
      </c>
      <c r="H7">
        <v>10</v>
      </c>
      <c r="I7">
        <v>3</v>
      </c>
      <c r="J7">
        <v>0</v>
      </c>
      <c r="K7">
        <v>0</v>
      </c>
      <c r="L7">
        <v>0</v>
      </c>
      <c r="M7">
        <v>0</v>
      </c>
      <c r="O7">
        <f t="shared" si="0"/>
        <v>0</v>
      </c>
      <c r="P7">
        <f t="shared" si="1"/>
        <v>76.923076923076934</v>
      </c>
      <c r="Q7">
        <f t="shared" si="2"/>
        <v>23.076923076923077</v>
      </c>
      <c r="R7">
        <f t="shared" si="3"/>
        <v>0</v>
      </c>
      <c r="S7">
        <f t="shared" si="4"/>
        <v>0</v>
      </c>
      <c r="T7">
        <f t="shared" si="5"/>
        <v>0</v>
      </c>
      <c r="U7">
        <f t="shared" si="6"/>
        <v>0</v>
      </c>
      <c r="V7">
        <f t="shared" si="7"/>
        <v>100.00000000000001</v>
      </c>
    </row>
    <row r="8" spans="2:22" x14ac:dyDescent="0.2">
      <c r="B8" t="s">
        <v>34</v>
      </c>
      <c r="D8" s="1">
        <v>41539</v>
      </c>
      <c r="F8">
        <v>11</v>
      </c>
      <c r="G8">
        <v>8</v>
      </c>
      <c r="H8">
        <v>0</v>
      </c>
      <c r="I8">
        <v>0</v>
      </c>
      <c r="J8">
        <v>3</v>
      </c>
      <c r="K8">
        <v>0</v>
      </c>
      <c r="L8">
        <v>0</v>
      </c>
      <c r="M8">
        <v>0</v>
      </c>
      <c r="O8">
        <f t="shared" si="0"/>
        <v>72.727272727272734</v>
      </c>
      <c r="P8">
        <f t="shared" si="1"/>
        <v>0</v>
      </c>
      <c r="Q8">
        <f t="shared" si="2"/>
        <v>0</v>
      </c>
      <c r="R8">
        <f t="shared" si="3"/>
        <v>27.27272727272727</v>
      </c>
      <c r="S8">
        <f t="shared" si="4"/>
        <v>0</v>
      </c>
      <c r="T8">
        <f t="shared" si="5"/>
        <v>0</v>
      </c>
      <c r="U8">
        <f t="shared" si="6"/>
        <v>0</v>
      </c>
      <c r="V8">
        <f t="shared" si="7"/>
        <v>100</v>
      </c>
    </row>
    <row r="9" spans="2:22" x14ac:dyDescent="0.2">
      <c r="B9" t="s">
        <v>37</v>
      </c>
      <c r="D9" s="1">
        <v>42442</v>
      </c>
      <c r="F9">
        <v>10</v>
      </c>
      <c r="G9">
        <v>0</v>
      </c>
      <c r="H9">
        <v>6</v>
      </c>
      <c r="I9">
        <v>2</v>
      </c>
      <c r="J9">
        <v>2</v>
      </c>
      <c r="K9">
        <v>0</v>
      </c>
      <c r="L9">
        <v>0</v>
      </c>
      <c r="M9">
        <v>0</v>
      </c>
      <c r="O9">
        <f t="shared" si="0"/>
        <v>0</v>
      </c>
      <c r="P9">
        <f t="shared" si="1"/>
        <v>60</v>
      </c>
      <c r="Q9">
        <f t="shared" si="2"/>
        <v>20</v>
      </c>
      <c r="R9">
        <f t="shared" si="3"/>
        <v>20</v>
      </c>
      <c r="S9">
        <f t="shared" si="4"/>
        <v>0</v>
      </c>
      <c r="T9">
        <f t="shared" si="5"/>
        <v>0</v>
      </c>
      <c r="U9">
        <f t="shared" si="6"/>
        <v>0</v>
      </c>
      <c r="V9">
        <f t="shared" si="7"/>
        <v>100</v>
      </c>
    </row>
    <row r="10" spans="2:22" x14ac:dyDescent="0.2">
      <c r="B10" t="s">
        <v>40</v>
      </c>
      <c r="D10" s="1">
        <v>42442</v>
      </c>
      <c r="F10">
        <v>11</v>
      </c>
      <c r="G10">
        <v>5</v>
      </c>
      <c r="H10">
        <v>0</v>
      </c>
      <c r="I10">
        <v>6</v>
      </c>
      <c r="J10">
        <v>0</v>
      </c>
      <c r="K10">
        <v>0</v>
      </c>
      <c r="L10">
        <v>0</v>
      </c>
      <c r="M10">
        <v>0</v>
      </c>
      <c r="O10">
        <f t="shared" si="0"/>
        <v>45.454545454545453</v>
      </c>
      <c r="P10">
        <f t="shared" si="1"/>
        <v>0</v>
      </c>
      <c r="Q10">
        <f t="shared" si="2"/>
        <v>54.54545454545454</v>
      </c>
      <c r="R10">
        <f t="shared" si="3"/>
        <v>0</v>
      </c>
      <c r="S10">
        <f t="shared" si="4"/>
        <v>0</v>
      </c>
      <c r="T10">
        <f t="shared" si="5"/>
        <v>0</v>
      </c>
      <c r="U10">
        <f t="shared" si="6"/>
        <v>0</v>
      </c>
      <c r="V10">
        <f t="shared" si="7"/>
        <v>100</v>
      </c>
    </row>
    <row r="11" spans="2:22" x14ac:dyDescent="0.2">
      <c r="B11" t="s">
        <v>42</v>
      </c>
      <c r="D11" s="1">
        <v>41532</v>
      </c>
      <c r="F11">
        <v>12</v>
      </c>
      <c r="G11">
        <v>12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O11">
        <f t="shared" si="0"/>
        <v>100</v>
      </c>
      <c r="P11">
        <f t="shared" si="1"/>
        <v>0</v>
      </c>
      <c r="Q11">
        <f t="shared" si="2"/>
        <v>0</v>
      </c>
      <c r="R11">
        <f t="shared" si="3"/>
        <v>0</v>
      </c>
      <c r="S11">
        <f t="shared" si="4"/>
        <v>0</v>
      </c>
      <c r="T11">
        <f t="shared" si="5"/>
        <v>0</v>
      </c>
      <c r="U11">
        <f t="shared" si="6"/>
        <v>0</v>
      </c>
      <c r="V11">
        <f t="shared" si="7"/>
        <v>100</v>
      </c>
    </row>
    <row r="12" spans="2:22" x14ac:dyDescent="0.2">
      <c r="B12" t="s">
        <v>47</v>
      </c>
      <c r="D12" s="1">
        <v>40993</v>
      </c>
      <c r="F12">
        <v>7</v>
      </c>
      <c r="G12">
        <v>4</v>
      </c>
      <c r="H12">
        <v>3</v>
      </c>
      <c r="I12">
        <v>0</v>
      </c>
      <c r="J12">
        <v>0</v>
      </c>
      <c r="K12">
        <v>0</v>
      </c>
      <c r="L12">
        <v>0</v>
      </c>
      <c r="M12">
        <v>0</v>
      </c>
      <c r="O12">
        <f t="shared" si="0"/>
        <v>57.142857142857139</v>
      </c>
      <c r="P12">
        <f t="shared" si="1"/>
        <v>42.857142857142854</v>
      </c>
      <c r="Q12">
        <f t="shared" si="2"/>
        <v>0</v>
      </c>
      <c r="R12">
        <f t="shared" si="3"/>
        <v>0</v>
      </c>
      <c r="S12">
        <f t="shared" si="4"/>
        <v>0</v>
      </c>
      <c r="T12">
        <f t="shared" si="5"/>
        <v>0</v>
      </c>
      <c r="U12">
        <f t="shared" si="6"/>
        <v>0</v>
      </c>
      <c r="V12">
        <f t="shared" si="7"/>
        <v>100</v>
      </c>
    </row>
    <row r="13" spans="2:22" x14ac:dyDescent="0.2">
      <c r="B13" t="s">
        <v>52</v>
      </c>
      <c r="D13" s="1">
        <v>42631</v>
      </c>
      <c r="F13">
        <v>11</v>
      </c>
      <c r="G13">
        <v>0</v>
      </c>
      <c r="H13">
        <v>5</v>
      </c>
      <c r="I13">
        <v>2</v>
      </c>
      <c r="J13">
        <v>0</v>
      </c>
      <c r="K13">
        <v>3</v>
      </c>
      <c r="L13">
        <v>0</v>
      </c>
      <c r="M13">
        <v>1</v>
      </c>
      <c r="O13">
        <f t="shared" si="0"/>
        <v>0</v>
      </c>
      <c r="P13">
        <f t="shared" si="1"/>
        <v>45.454545454545453</v>
      </c>
      <c r="Q13">
        <f t="shared" si="2"/>
        <v>18.181818181818183</v>
      </c>
      <c r="R13">
        <f t="shared" si="3"/>
        <v>0</v>
      </c>
      <c r="S13">
        <f t="shared" si="4"/>
        <v>27.27272727272727</v>
      </c>
      <c r="T13">
        <f t="shared" si="5"/>
        <v>0</v>
      </c>
      <c r="U13">
        <f t="shared" si="6"/>
        <v>9.0909090909090917</v>
      </c>
      <c r="V13">
        <f t="shared" si="7"/>
        <v>100</v>
      </c>
    </row>
    <row r="14" spans="2:22" x14ac:dyDescent="0.2">
      <c r="B14" t="s">
        <v>53</v>
      </c>
      <c r="D14" s="1">
        <v>41896</v>
      </c>
      <c r="F14">
        <v>10</v>
      </c>
      <c r="G14">
        <v>0</v>
      </c>
      <c r="H14">
        <v>7</v>
      </c>
      <c r="I14">
        <v>0</v>
      </c>
      <c r="J14">
        <v>0</v>
      </c>
      <c r="K14">
        <v>3</v>
      </c>
      <c r="L14">
        <v>0</v>
      </c>
      <c r="M14">
        <v>0</v>
      </c>
      <c r="O14">
        <f t="shared" si="0"/>
        <v>0</v>
      </c>
      <c r="P14">
        <f t="shared" si="1"/>
        <v>70</v>
      </c>
      <c r="Q14">
        <f t="shared" si="2"/>
        <v>0</v>
      </c>
      <c r="R14">
        <f t="shared" si="3"/>
        <v>0</v>
      </c>
      <c r="S14">
        <f t="shared" si="4"/>
        <v>30</v>
      </c>
      <c r="T14">
        <f t="shared" si="5"/>
        <v>0</v>
      </c>
      <c r="U14">
        <f t="shared" si="6"/>
        <v>0</v>
      </c>
      <c r="V14">
        <f t="shared" si="7"/>
        <v>100</v>
      </c>
    </row>
    <row r="15" spans="2:22" x14ac:dyDescent="0.2">
      <c r="B15" t="s">
        <v>58</v>
      </c>
      <c r="D15" s="1">
        <v>42617</v>
      </c>
      <c r="F15">
        <v>9</v>
      </c>
      <c r="G15">
        <v>3</v>
      </c>
      <c r="H15">
        <v>6</v>
      </c>
      <c r="I15">
        <v>0</v>
      </c>
      <c r="J15">
        <v>0</v>
      </c>
      <c r="K15">
        <v>0</v>
      </c>
      <c r="L15">
        <v>0</v>
      </c>
      <c r="M15">
        <v>0</v>
      </c>
      <c r="O15">
        <f t="shared" si="0"/>
        <v>33.333333333333329</v>
      </c>
      <c r="P15">
        <f t="shared" si="1"/>
        <v>66.666666666666657</v>
      </c>
      <c r="Q15">
        <f t="shared" si="2"/>
        <v>0</v>
      </c>
      <c r="R15">
        <f t="shared" si="3"/>
        <v>0</v>
      </c>
      <c r="S15">
        <f t="shared" si="4"/>
        <v>0</v>
      </c>
      <c r="T15">
        <f t="shared" si="5"/>
        <v>0</v>
      </c>
      <c r="U15">
        <f t="shared" si="6"/>
        <v>0</v>
      </c>
      <c r="V15">
        <f t="shared" si="7"/>
        <v>99.999999999999986</v>
      </c>
    </row>
    <row r="16" spans="2:22" x14ac:dyDescent="0.2">
      <c r="B16" t="s">
        <v>59</v>
      </c>
      <c r="D16" s="1">
        <v>41882</v>
      </c>
      <c r="F16">
        <v>11</v>
      </c>
      <c r="G16">
        <v>8</v>
      </c>
      <c r="H16">
        <v>3</v>
      </c>
      <c r="I16">
        <v>0</v>
      </c>
      <c r="J16">
        <v>0</v>
      </c>
      <c r="K16">
        <v>0</v>
      </c>
      <c r="L16">
        <v>0</v>
      </c>
      <c r="M16">
        <v>0</v>
      </c>
      <c r="O16">
        <f t="shared" si="0"/>
        <v>72.727272727272734</v>
      </c>
      <c r="P16">
        <f t="shared" si="1"/>
        <v>27.27272727272727</v>
      </c>
      <c r="Q16">
        <f t="shared" si="2"/>
        <v>0</v>
      </c>
      <c r="R16">
        <f t="shared" si="3"/>
        <v>0</v>
      </c>
      <c r="S16">
        <f t="shared" si="4"/>
        <v>0</v>
      </c>
      <c r="T16">
        <f t="shared" si="5"/>
        <v>0</v>
      </c>
      <c r="U16">
        <f t="shared" si="6"/>
        <v>0</v>
      </c>
      <c r="V16">
        <f t="shared" si="7"/>
        <v>100</v>
      </c>
    </row>
    <row r="17" spans="2:22" x14ac:dyDescent="0.2">
      <c r="B17" t="s">
        <v>64</v>
      </c>
      <c r="D17" s="1">
        <v>42442</v>
      </c>
      <c r="F17">
        <v>10</v>
      </c>
      <c r="G17">
        <v>7</v>
      </c>
      <c r="H17">
        <v>2</v>
      </c>
      <c r="I17">
        <v>1</v>
      </c>
      <c r="J17">
        <v>0</v>
      </c>
      <c r="K17">
        <v>0</v>
      </c>
      <c r="L17">
        <v>0</v>
      </c>
      <c r="M17">
        <v>0</v>
      </c>
      <c r="O17">
        <f t="shared" si="0"/>
        <v>70</v>
      </c>
      <c r="P17">
        <f t="shared" si="1"/>
        <v>20</v>
      </c>
      <c r="Q17">
        <f t="shared" si="2"/>
        <v>10</v>
      </c>
      <c r="R17">
        <f t="shared" si="3"/>
        <v>0</v>
      </c>
      <c r="S17">
        <f t="shared" si="4"/>
        <v>0</v>
      </c>
      <c r="T17">
        <f t="shared" si="5"/>
        <v>0</v>
      </c>
      <c r="U17">
        <f t="shared" si="6"/>
        <v>0</v>
      </c>
      <c r="V17">
        <f t="shared" si="7"/>
        <v>100</v>
      </c>
    </row>
    <row r="18" spans="2:22" x14ac:dyDescent="0.2">
      <c r="B18" t="s">
        <v>65</v>
      </c>
      <c r="D18" s="1">
        <v>41896</v>
      </c>
      <c r="F18">
        <v>10</v>
      </c>
      <c r="G18">
        <v>0</v>
      </c>
      <c r="H18">
        <v>3</v>
      </c>
      <c r="I18">
        <v>2</v>
      </c>
      <c r="J18">
        <v>0</v>
      </c>
      <c r="K18">
        <v>5</v>
      </c>
      <c r="L18">
        <v>0</v>
      </c>
      <c r="M18">
        <v>0</v>
      </c>
      <c r="O18">
        <f t="shared" si="0"/>
        <v>0</v>
      </c>
      <c r="P18">
        <f t="shared" si="1"/>
        <v>30</v>
      </c>
      <c r="Q18">
        <f t="shared" si="2"/>
        <v>20</v>
      </c>
      <c r="R18">
        <f t="shared" si="3"/>
        <v>0</v>
      </c>
      <c r="S18">
        <f t="shared" si="4"/>
        <v>50</v>
      </c>
      <c r="T18">
        <f t="shared" si="5"/>
        <v>0</v>
      </c>
      <c r="U18">
        <f t="shared" si="6"/>
        <v>0</v>
      </c>
      <c r="V18">
        <f>SUM(O18:U18)</f>
        <v>100</v>
      </c>
    </row>
    <row r="21" spans="2:22" x14ac:dyDescent="0.2">
      <c r="F21" t="s">
        <v>74</v>
      </c>
      <c r="G21" t="s">
        <v>4</v>
      </c>
      <c r="H21" t="s">
        <v>5</v>
      </c>
      <c r="I21" t="s">
        <v>6</v>
      </c>
      <c r="J21" t="s">
        <v>7</v>
      </c>
      <c r="K21" t="s">
        <v>15</v>
      </c>
      <c r="L21" t="s">
        <v>16</v>
      </c>
      <c r="M21" t="s">
        <v>8</v>
      </c>
      <c r="O21" t="s">
        <v>17</v>
      </c>
    </row>
    <row r="23" spans="2:22" x14ac:dyDescent="0.2">
      <c r="B23" t="s">
        <v>14</v>
      </c>
      <c r="G23">
        <v>30.760388783335792</v>
      </c>
      <c r="H23">
        <v>30.414949128760394</v>
      </c>
      <c r="I23">
        <v>13.169689232279374</v>
      </c>
      <c r="J23">
        <v>8.2015006940408828</v>
      </c>
      <c r="K23">
        <v>2.250739958989862</v>
      </c>
      <c r="L23">
        <v>0</v>
      </c>
      <c r="M23">
        <v>15.202732202593698</v>
      </c>
      <c r="O23">
        <v>84.79726779740632</v>
      </c>
    </row>
    <row r="24" spans="2:22" x14ac:dyDescent="0.2">
      <c r="B24" t="s">
        <v>20</v>
      </c>
      <c r="G24">
        <v>15.902594178007007</v>
      </c>
      <c r="H24">
        <v>45.64390156984355</v>
      </c>
      <c r="I24">
        <v>12.257821810562145</v>
      </c>
      <c r="J24">
        <v>7.4263398427861897</v>
      </c>
      <c r="K24">
        <v>8.5144119269243888</v>
      </c>
      <c r="L24">
        <v>6.0857534509674949</v>
      </c>
      <c r="M24">
        <v>4.1691772209092273</v>
      </c>
      <c r="O24">
        <v>95.830822779090795</v>
      </c>
    </row>
    <row r="25" spans="2:22" x14ac:dyDescent="0.2">
      <c r="B25" t="s">
        <v>21</v>
      </c>
      <c r="G25">
        <v>36.016364094100531</v>
      </c>
      <c r="H25">
        <v>32.600044756496686</v>
      </c>
      <c r="I25">
        <v>13.69193543875353</v>
      </c>
      <c r="J25">
        <v>9.9295085177207749</v>
      </c>
      <c r="K25">
        <v>3.1388850037763296</v>
      </c>
      <c r="L25">
        <v>0</v>
      </c>
      <c r="M25">
        <v>4.6232621891521442</v>
      </c>
      <c r="O25">
        <v>95.376737810847857</v>
      </c>
    </row>
    <row r="26" spans="2:22" x14ac:dyDescent="0.2">
      <c r="B26" t="s">
        <v>29</v>
      </c>
      <c r="G26">
        <v>22.418671770151459</v>
      </c>
      <c r="H26">
        <v>32.824782257401878</v>
      </c>
      <c r="I26">
        <v>15.133024978773522</v>
      </c>
      <c r="J26">
        <v>6.5694242830927658</v>
      </c>
      <c r="K26">
        <v>9.5420729369231196</v>
      </c>
      <c r="L26">
        <v>5.5092985675549837</v>
      </c>
      <c r="M26">
        <v>8.0027252061022711</v>
      </c>
      <c r="O26">
        <v>91.997274793897731</v>
      </c>
    </row>
    <row r="27" spans="2:22" x14ac:dyDescent="0.2">
      <c r="B27" t="s">
        <v>33</v>
      </c>
      <c r="G27">
        <v>26.306419236861199</v>
      </c>
      <c r="H27">
        <v>39.13247314118113</v>
      </c>
      <c r="I27">
        <v>11.345888725871649</v>
      </c>
      <c r="J27">
        <v>8.5974137781715285</v>
      </c>
      <c r="K27">
        <v>2.4945871789756087</v>
      </c>
      <c r="L27">
        <v>0</v>
      </c>
      <c r="M27">
        <v>12.123217938938888</v>
      </c>
      <c r="O27">
        <v>87.876782061061107</v>
      </c>
    </row>
    <row r="28" spans="2:22" x14ac:dyDescent="0.2">
      <c r="B28" t="s">
        <v>34</v>
      </c>
      <c r="G28">
        <v>38.317371927324203</v>
      </c>
      <c r="H28">
        <v>30.723835362486231</v>
      </c>
      <c r="I28">
        <v>11.136550272919122</v>
      </c>
      <c r="J28">
        <v>5.0291285145783116</v>
      </c>
      <c r="K28">
        <v>5.158073975790705</v>
      </c>
      <c r="L28">
        <v>4.0534933615605819</v>
      </c>
      <c r="M28">
        <v>5.5815465853408464</v>
      </c>
      <c r="O28">
        <v>94.418453414659155</v>
      </c>
    </row>
    <row r="29" spans="2:22" x14ac:dyDescent="0.2">
      <c r="B29" t="s">
        <v>37</v>
      </c>
      <c r="G29">
        <v>31.798569525035191</v>
      </c>
      <c r="H29">
        <v>36.226433513984887</v>
      </c>
      <c r="I29">
        <v>5.3158680028029384</v>
      </c>
      <c r="J29">
        <v>6.2091756347093172</v>
      </c>
      <c r="K29">
        <v>2.8146723420073303</v>
      </c>
      <c r="L29">
        <v>12.607967348486662</v>
      </c>
      <c r="M29">
        <v>5.027313632973673</v>
      </c>
      <c r="O29">
        <v>94.972686367026327</v>
      </c>
    </row>
    <row r="30" spans="2:22" x14ac:dyDescent="0.2">
      <c r="B30" t="s">
        <v>40</v>
      </c>
      <c r="G30">
        <v>26.998591746327815</v>
      </c>
      <c r="H30">
        <v>12.678517136861739</v>
      </c>
      <c r="I30">
        <v>30.27478666355794</v>
      </c>
      <c r="J30">
        <v>8.3095919794823967</v>
      </c>
      <c r="K30">
        <v>2.9142457449288877</v>
      </c>
      <c r="L30">
        <v>15.100284448589415</v>
      </c>
      <c r="M30">
        <v>3.723982280251807</v>
      </c>
      <c r="O30">
        <v>96.276017719748197</v>
      </c>
    </row>
    <row r="31" spans="2:22" x14ac:dyDescent="0.2">
      <c r="B31" t="s">
        <v>42</v>
      </c>
      <c r="G31">
        <v>47.678270773161969</v>
      </c>
      <c r="H31">
        <v>20.617872484983664</v>
      </c>
      <c r="I31">
        <v>8.6228382296017383</v>
      </c>
      <c r="J31">
        <v>3.2993136742720566</v>
      </c>
      <c r="K31">
        <v>2.1240265435223358</v>
      </c>
      <c r="L31">
        <v>0</v>
      </c>
      <c r="M31">
        <v>17.657712130276018</v>
      </c>
      <c r="O31">
        <v>82.342321705541764</v>
      </c>
    </row>
    <row r="32" spans="2:22" x14ac:dyDescent="0.2">
      <c r="B32" t="s">
        <v>47</v>
      </c>
      <c r="G32">
        <v>35.241868795372476</v>
      </c>
      <c r="H32">
        <v>30.577983519428876</v>
      </c>
      <c r="I32">
        <v>5.038915922492281</v>
      </c>
      <c r="J32">
        <v>1.2198365240372828</v>
      </c>
      <c r="K32">
        <v>16.125694481959052</v>
      </c>
      <c r="L32">
        <v>0</v>
      </c>
      <c r="M32">
        <v>11.795700756710035</v>
      </c>
      <c r="O32">
        <v>88.204299243289967</v>
      </c>
    </row>
    <row r="33" spans="2:15" x14ac:dyDescent="0.2">
      <c r="B33" t="s">
        <v>52</v>
      </c>
      <c r="G33">
        <v>17.612674897824018</v>
      </c>
      <c r="H33">
        <v>21.553123866707356</v>
      </c>
      <c r="I33">
        <v>15.186442502273465</v>
      </c>
      <c r="J33">
        <v>6.6965555242302175</v>
      </c>
      <c r="K33">
        <v>15.637588530604482</v>
      </c>
      <c r="L33">
        <v>14.15706878004659</v>
      </c>
      <c r="M33">
        <v>9.1565458983138743</v>
      </c>
      <c r="O33">
        <v>90.84345410168612</v>
      </c>
    </row>
    <row r="34" spans="2:15" x14ac:dyDescent="0.2">
      <c r="B34" t="s">
        <v>53</v>
      </c>
      <c r="G34">
        <v>22.974797456956754</v>
      </c>
      <c r="H34">
        <v>31.924976780601245</v>
      </c>
      <c r="I34">
        <v>6.1547358964308474</v>
      </c>
      <c r="J34">
        <v>1.4560614025225838</v>
      </c>
      <c r="K34">
        <v>18.553033917034075</v>
      </c>
      <c r="L34">
        <v>12.161900739475815</v>
      </c>
      <c r="M34">
        <v>6.7744938069786835</v>
      </c>
      <c r="O34">
        <v>93.225506193021317</v>
      </c>
    </row>
    <row r="35" spans="2:15" x14ac:dyDescent="0.2">
      <c r="B35" t="s">
        <v>58</v>
      </c>
      <c r="G35">
        <v>18.987027835405666</v>
      </c>
      <c r="H35">
        <v>30.554215612479368</v>
      </c>
      <c r="I35">
        <v>4.8158587533279844</v>
      </c>
      <c r="J35">
        <v>3.0407269669985455</v>
      </c>
      <c r="K35">
        <v>13.176276848635759</v>
      </c>
      <c r="L35">
        <v>20.814489737965005</v>
      </c>
      <c r="M35">
        <v>8.6114042451876767</v>
      </c>
      <c r="O35">
        <v>91.388595754812343</v>
      </c>
    </row>
    <row r="36" spans="2:15" x14ac:dyDescent="0.2">
      <c r="B36" t="s">
        <v>59</v>
      </c>
      <c r="G36">
        <v>39.414619489843957</v>
      </c>
      <c r="H36">
        <v>12.360068616835797</v>
      </c>
      <c r="I36">
        <v>5.7317286911320249</v>
      </c>
      <c r="J36">
        <v>3.7764908558722783</v>
      </c>
      <c r="K36">
        <v>18.905721469142883</v>
      </c>
      <c r="L36">
        <v>9.747242593735935</v>
      </c>
      <c r="M36">
        <v>10.064128283437119</v>
      </c>
      <c r="O36">
        <v>89.935871716562872</v>
      </c>
    </row>
    <row r="37" spans="2:15" x14ac:dyDescent="0.2">
      <c r="B37" t="s">
        <v>64</v>
      </c>
      <c r="G37">
        <v>29.757399964555336</v>
      </c>
      <c r="H37">
        <v>10.630549917755907</v>
      </c>
      <c r="I37">
        <v>5.183915958738134</v>
      </c>
      <c r="J37">
        <v>4.8593924356808449</v>
      </c>
      <c r="K37">
        <v>16.323248227544067</v>
      </c>
      <c r="L37">
        <v>24.267662442101852</v>
      </c>
      <c r="M37">
        <v>8.977831053623861</v>
      </c>
      <c r="O37">
        <v>91.022168946376141</v>
      </c>
    </row>
    <row r="38" spans="2:15" x14ac:dyDescent="0.2">
      <c r="B38" t="s">
        <v>65</v>
      </c>
      <c r="G38">
        <v>33.460512106052867</v>
      </c>
      <c r="H38">
        <v>12.412301334049754</v>
      </c>
      <c r="I38">
        <v>5.6712246434445941</v>
      </c>
      <c r="J38">
        <v>2.4804639175805097</v>
      </c>
      <c r="K38">
        <v>28.185477833621281</v>
      </c>
      <c r="L38">
        <v>10.570562981101581</v>
      </c>
      <c r="M38">
        <v>7.2194571841494124</v>
      </c>
      <c r="O38">
        <v>92.780542815850595</v>
      </c>
    </row>
    <row r="41" spans="2:15" x14ac:dyDescent="0.2">
      <c r="D41" t="s">
        <v>75</v>
      </c>
    </row>
    <row r="44" spans="2:15" x14ac:dyDescent="0.2">
      <c r="B44" t="s">
        <v>14</v>
      </c>
      <c r="G44">
        <f t="shared" ref="G44:M44" si="8">G23-O3</f>
        <v>30.760388783335792</v>
      </c>
      <c r="H44">
        <f t="shared" si="8"/>
        <v>-32.085050871239602</v>
      </c>
      <c r="I44">
        <f t="shared" si="8"/>
        <v>-11.830310767720626</v>
      </c>
      <c r="J44">
        <f t="shared" si="8"/>
        <v>8.2015006940408828</v>
      </c>
      <c r="K44">
        <f t="shared" si="8"/>
        <v>2.250739958989862</v>
      </c>
      <c r="L44">
        <f t="shared" si="8"/>
        <v>0</v>
      </c>
      <c r="M44">
        <f t="shared" si="8"/>
        <v>2.7027322025936975</v>
      </c>
      <c r="O44">
        <f>SUM(G44:M44)</f>
        <v>6.2172489379008766E-15</v>
      </c>
    </row>
    <row r="45" spans="2:15" x14ac:dyDescent="0.2">
      <c r="B45" t="s">
        <v>20</v>
      </c>
      <c r="G45">
        <f t="shared" ref="G45:M45" si="9">G24-O4</f>
        <v>15.902594178007007</v>
      </c>
      <c r="H45">
        <f t="shared" si="9"/>
        <v>-21.022765096823107</v>
      </c>
      <c r="I45">
        <f t="shared" si="9"/>
        <v>-12.742178189437855</v>
      </c>
      <c r="J45">
        <f t="shared" si="9"/>
        <v>7.4263398427861897</v>
      </c>
      <c r="K45">
        <f t="shared" si="9"/>
        <v>8.5144119269243888</v>
      </c>
      <c r="L45">
        <f t="shared" si="9"/>
        <v>6.0857534509674949</v>
      </c>
      <c r="M45">
        <f t="shared" si="9"/>
        <v>-4.1641561124241049</v>
      </c>
      <c r="O45">
        <f t="shared" ref="O45:O59" si="10">SUM(G45:M45)</f>
        <v>1.3322676295501878E-14</v>
      </c>
    </row>
    <row r="46" spans="2:15" x14ac:dyDescent="0.2">
      <c r="B46" t="s">
        <v>21</v>
      </c>
      <c r="G46">
        <f t="shared" ref="G46:M46" si="11">G25-O5</f>
        <v>-36.710908633172203</v>
      </c>
      <c r="H46">
        <f t="shared" si="11"/>
        <v>32.600044756496686</v>
      </c>
      <c r="I46">
        <f t="shared" si="11"/>
        <v>13.69193543875353</v>
      </c>
      <c r="J46">
        <f t="shared" si="11"/>
        <v>-17.343218755006497</v>
      </c>
      <c r="K46">
        <f t="shared" si="11"/>
        <v>3.1388850037763296</v>
      </c>
      <c r="L46">
        <f t="shared" si="11"/>
        <v>0</v>
      </c>
      <c r="M46">
        <f t="shared" si="11"/>
        <v>4.6232621891521442</v>
      </c>
      <c r="O46">
        <f t="shared" si="10"/>
        <v>-8.8817841970012523E-15</v>
      </c>
    </row>
    <row r="47" spans="2:15" x14ac:dyDescent="0.2">
      <c r="B47" t="s">
        <v>29</v>
      </c>
      <c r="G47">
        <f t="shared" ref="G47:M47" si="12">G26-O6</f>
        <v>22.418671770151459</v>
      </c>
      <c r="H47">
        <f t="shared" si="12"/>
        <v>-29.675217742598122</v>
      </c>
      <c r="I47">
        <f t="shared" si="12"/>
        <v>-22.36697502122648</v>
      </c>
      <c r="J47">
        <f t="shared" si="12"/>
        <v>6.5694242830927658</v>
      </c>
      <c r="K47">
        <f t="shared" si="12"/>
        <v>9.5420729369231196</v>
      </c>
      <c r="L47">
        <f t="shared" si="12"/>
        <v>5.5092985675549837</v>
      </c>
      <c r="M47">
        <f t="shared" si="12"/>
        <v>8.0027252061022711</v>
      </c>
      <c r="O47">
        <f t="shared" si="10"/>
        <v>0</v>
      </c>
    </row>
    <row r="48" spans="2:15" x14ac:dyDescent="0.2">
      <c r="B48" t="s">
        <v>33</v>
      </c>
      <c r="G48">
        <f t="shared" ref="G48:M48" si="13">G27-O7</f>
        <v>26.306419236861199</v>
      </c>
      <c r="H48">
        <f t="shared" si="13"/>
        <v>-37.790603781895804</v>
      </c>
      <c r="I48">
        <f t="shared" si="13"/>
        <v>-11.731034351051427</v>
      </c>
      <c r="J48">
        <f t="shared" si="13"/>
        <v>8.5974137781715285</v>
      </c>
      <c r="K48">
        <f t="shared" si="13"/>
        <v>2.4945871789756087</v>
      </c>
      <c r="L48">
        <f t="shared" si="13"/>
        <v>0</v>
      </c>
      <c r="M48">
        <f t="shared" si="13"/>
        <v>12.123217938938888</v>
      </c>
      <c r="O48">
        <f t="shared" si="10"/>
        <v>0</v>
      </c>
    </row>
    <row r="49" spans="2:15" x14ac:dyDescent="0.2">
      <c r="B49" t="s">
        <v>34</v>
      </c>
      <c r="G49">
        <f t="shared" ref="G49:M49" si="14">G28-O8</f>
        <v>-34.409900799948531</v>
      </c>
      <c r="H49">
        <f t="shared" si="14"/>
        <v>30.723835362486231</v>
      </c>
      <c r="I49">
        <f t="shared" si="14"/>
        <v>11.136550272919122</v>
      </c>
      <c r="J49">
        <f t="shared" si="14"/>
        <v>-22.243598758148959</v>
      </c>
      <c r="K49">
        <f t="shared" si="14"/>
        <v>5.158073975790705</v>
      </c>
      <c r="L49">
        <f t="shared" si="14"/>
        <v>4.0534933615605819</v>
      </c>
      <c r="M49">
        <f t="shared" si="14"/>
        <v>5.5815465853408464</v>
      </c>
      <c r="O49">
        <f t="shared" si="10"/>
        <v>0</v>
      </c>
    </row>
    <row r="50" spans="2:15" x14ac:dyDescent="0.2">
      <c r="B50" t="s">
        <v>37</v>
      </c>
      <c r="G50">
        <f t="shared" ref="G50:M50" si="15">G29-O9</f>
        <v>31.798569525035191</v>
      </c>
      <c r="H50">
        <f t="shared" si="15"/>
        <v>-23.773566486015113</v>
      </c>
      <c r="I50">
        <f t="shared" si="15"/>
        <v>-14.684131997197062</v>
      </c>
      <c r="J50">
        <f t="shared" si="15"/>
        <v>-13.790824365290682</v>
      </c>
      <c r="K50">
        <f t="shared" si="15"/>
        <v>2.8146723420073303</v>
      </c>
      <c r="L50">
        <f t="shared" si="15"/>
        <v>12.607967348486662</v>
      </c>
      <c r="M50">
        <f t="shared" si="15"/>
        <v>5.027313632973673</v>
      </c>
      <c r="O50">
        <f t="shared" si="10"/>
        <v>0</v>
      </c>
    </row>
    <row r="51" spans="2:15" x14ac:dyDescent="0.2">
      <c r="B51" t="s">
        <v>40</v>
      </c>
      <c r="G51">
        <f t="shared" ref="G51:M51" si="16">G30-O10</f>
        <v>-18.455953708217638</v>
      </c>
      <c r="H51">
        <f t="shared" si="16"/>
        <v>12.678517136861739</v>
      </c>
      <c r="I51">
        <f t="shared" si="16"/>
        <v>-24.2706678818966</v>
      </c>
      <c r="J51">
        <f t="shared" si="16"/>
        <v>8.3095919794823967</v>
      </c>
      <c r="K51">
        <f t="shared" si="16"/>
        <v>2.9142457449288877</v>
      </c>
      <c r="L51">
        <f t="shared" si="16"/>
        <v>15.100284448589415</v>
      </c>
      <c r="M51">
        <f t="shared" si="16"/>
        <v>3.723982280251807</v>
      </c>
      <c r="O51">
        <f t="shared" si="10"/>
        <v>8.8817841970012523E-15</v>
      </c>
    </row>
    <row r="52" spans="2:15" x14ac:dyDescent="0.2">
      <c r="B52" t="s">
        <v>42</v>
      </c>
      <c r="G52">
        <f t="shared" ref="G52:M52" si="17">G31-O11</f>
        <v>-52.321729226838031</v>
      </c>
      <c r="H52">
        <f t="shared" si="17"/>
        <v>20.617872484983664</v>
      </c>
      <c r="I52">
        <f t="shared" si="17"/>
        <v>8.6228382296017383</v>
      </c>
      <c r="J52">
        <f t="shared" si="17"/>
        <v>3.2993136742720566</v>
      </c>
      <c r="K52">
        <f t="shared" si="17"/>
        <v>2.1240265435223358</v>
      </c>
      <c r="L52">
        <f t="shared" si="17"/>
        <v>0</v>
      </c>
      <c r="M52">
        <f t="shared" si="17"/>
        <v>17.657712130276018</v>
      </c>
      <c r="O52">
        <f t="shared" si="10"/>
        <v>3.3835817784932942E-5</v>
      </c>
    </row>
    <row r="53" spans="2:15" x14ac:dyDescent="0.2">
      <c r="B53" t="s">
        <v>47</v>
      </c>
      <c r="G53">
        <f t="shared" ref="G53:M53" si="18">G32-O12</f>
        <v>-21.900988347484663</v>
      </c>
      <c r="H53">
        <f t="shared" si="18"/>
        <v>-12.279159337713978</v>
      </c>
      <c r="I53">
        <f t="shared" si="18"/>
        <v>5.038915922492281</v>
      </c>
      <c r="J53">
        <f t="shared" si="18"/>
        <v>1.2198365240372828</v>
      </c>
      <c r="K53">
        <f t="shared" si="18"/>
        <v>16.125694481959052</v>
      </c>
      <c r="L53">
        <f t="shared" si="18"/>
        <v>0</v>
      </c>
      <c r="M53">
        <f t="shared" si="18"/>
        <v>11.795700756710035</v>
      </c>
      <c r="O53">
        <f t="shared" si="10"/>
        <v>0</v>
      </c>
    </row>
    <row r="54" spans="2:15" x14ac:dyDescent="0.2">
      <c r="B54" t="s">
        <v>52</v>
      </c>
      <c r="G54">
        <f t="shared" ref="G54:M54" si="19">G33-O13</f>
        <v>17.612674897824018</v>
      </c>
      <c r="H54">
        <f t="shared" si="19"/>
        <v>-23.901421587838097</v>
      </c>
      <c r="I54">
        <f t="shared" si="19"/>
        <v>-2.9953756795447184</v>
      </c>
      <c r="J54">
        <f t="shared" si="19"/>
        <v>6.6965555242302175</v>
      </c>
      <c r="K54">
        <f t="shared" si="19"/>
        <v>-11.635138742122788</v>
      </c>
      <c r="L54">
        <f t="shared" si="19"/>
        <v>14.15706878004659</v>
      </c>
      <c r="M54">
        <f t="shared" si="19"/>
        <v>6.5636807404782616E-2</v>
      </c>
      <c r="O54">
        <f t="shared" si="10"/>
        <v>3.5527136788005009E-15</v>
      </c>
    </row>
    <row r="55" spans="2:15" x14ac:dyDescent="0.2">
      <c r="B55" t="s">
        <v>53</v>
      </c>
      <c r="G55">
        <f t="shared" ref="G55:M55" si="20">G34-O14</f>
        <v>22.974797456956754</v>
      </c>
      <c r="H55">
        <f t="shared" si="20"/>
        <v>-38.075023219398759</v>
      </c>
      <c r="I55">
        <f t="shared" si="20"/>
        <v>6.1547358964308474</v>
      </c>
      <c r="J55">
        <f t="shared" si="20"/>
        <v>1.4560614025225838</v>
      </c>
      <c r="K55">
        <f t="shared" si="20"/>
        <v>-11.446966082965925</v>
      </c>
      <c r="L55">
        <f t="shared" si="20"/>
        <v>12.161900739475815</v>
      </c>
      <c r="M55">
        <f t="shared" si="20"/>
        <v>6.7744938069786835</v>
      </c>
      <c r="O55">
        <f t="shared" si="10"/>
        <v>0</v>
      </c>
    </row>
    <row r="56" spans="2:15" x14ac:dyDescent="0.2">
      <c r="B56" t="s">
        <v>58</v>
      </c>
      <c r="G56">
        <f t="shared" ref="G56:M56" si="21">G35-O15</f>
        <v>-14.346305497927663</v>
      </c>
      <c r="H56">
        <f t="shared" si="21"/>
        <v>-36.112451054187289</v>
      </c>
      <c r="I56">
        <f t="shared" si="21"/>
        <v>4.8158587533279844</v>
      </c>
      <c r="J56">
        <f t="shared" si="21"/>
        <v>3.0407269669985455</v>
      </c>
      <c r="K56">
        <f t="shared" si="21"/>
        <v>13.176276848635759</v>
      </c>
      <c r="L56">
        <f t="shared" si="21"/>
        <v>20.814489737965005</v>
      </c>
      <c r="M56">
        <f t="shared" si="21"/>
        <v>8.6114042451876767</v>
      </c>
      <c r="O56">
        <f t="shared" si="10"/>
        <v>2.6645352591003757E-14</v>
      </c>
    </row>
    <row r="57" spans="2:15" x14ac:dyDescent="0.2">
      <c r="B57" t="s">
        <v>59</v>
      </c>
      <c r="G57">
        <f t="shared" ref="G57:M57" si="22">G36-O16</f>
        <v>-33.312653237428776</v>
      </c>
      <c r="H57">
        <f t="shared" si="22"/>
        <v>-14.912658655891473</v>
      </c>
      <c r="I57">
        <f t="shared" si="22"/>
        <v>5.7317286911320249</v>
      </c>
      <c r="J57">
        <f t="shared" si="22"/>
        <v>3.7764908558722783</v>
      </c>
      <c r="K57">
        <f t="shared" si="22"/>
        <v>18.905721469142883</v>
      </c>
      <c r="L57">
        <f t="shared" si="22"/>
        <v>9.747242593735935</v>
      </c>
      <c r="M57">
        <f t="shared" si="22"/>
        <v>10.064128283437119</v>
      </c>
      <c r="O57">
        <f t="shared" si="10"/>
        <v>-1.4210854715202004E-14</v>
      </c>
    </row>
    <row r="58" spans="2:15" x14ac:dyDescent="0.2">
      <c r="B58" t="s">
        <v>64</v>
      </c>
      <c r="G58">
        <f t="shared" ref="G58:M58" si="23">G37-O17</f>
        <v>-40.242600035444667</v>
      </c>
      <c r="H58">
        <f t="shared" si="23"/>
        <v>-9.3694500822440929</v>
      </c>
      <c r="I58">
        <f t="shared" si="23"/>
        <v>-4.816084041261866</v>
      </c>
      <c r="J58">
        <f t="shared" si="23"/>
        <v>4.8593924356808449</v>
      </c>
      <c r="K58">
        <f t="shared" si="23"/>
        <v>16.323248227544067</v>
      </c>
      <c r="L58">
        <f t="shared" si="23"/>
        <v>24.267662442101852</v>
      </c>
      <c r="M58">
        <f t="shared" si="23"/>
        <v>8.977831053623861</v>
      </c>
      <c r="O58">
        <f t="shared" si="10"/>
        <v>0</v>
      </c>
    </row>
    <row r="59" spans="2:15" x14ac:dyDescent="0.2">
      <c r="B59" t="s">
        <v>65</v>
      </c>
      <c r="G59">
        <f t="shared" ref="G59:M59" si="24">G38-O18</f>
        <v>33.460512106052867</v>
      </c>
      <c r="H59">
        <f t="shared" si="24"/>
        <v>-17.587698665950246</v>
      </c>
      <c r="I59">
        <f t="shared" si="24"/>
        <v>-14.328775356555406</v>
      </c>
      <c r="J59">
        <f t="shared" si="24"/>
        <v>2.4804639175805097</v>
      </c>
      <c r="K59">
        <f t="shared" si="24"/>
        <v>-21.814522166378719</v>
      </c>
      <c r="L59">
        <f t="shared" si="24"/>
        <v>10.570562981101581</v>
      </c>
      <c r="M59">
        <f t="shared" si="24"/>
        <v>7.2194571841494124</v>
      </c>
      <c r="O59">
        <f t="shared" si="10"/>
        <v>0</v>
      </c>
    </row>
    <row r="62" spans="2:15" x14ac:dyDescent="0.2">
      <c r="D62" t="s">
        <v>71</v>
      </c>
    </row>
    <row r="64" spans="2:15" x14ac:dyDescent="0.2">
      <c r="B64" t="s">
        <v>14</v>
      </c>
      <c r="G64">
        <f>G44^2</f>
        <v>946.20151810197035</v>
      </c>
      <c r="H64">
        <f t="shared" ref="H64:M64" si="25">H44^2</f>
        <v>1029.4504894100332</v>
      </c>
      <c r="I64">
        <f t="shared" si="25"/>
        <v>139.95625286084658</v>
      </c>
      <c r="J64">
        <f t="shared" si="25"/>
        <v>67.264613634353083</v>
      </c>
      <c r="K64">
        <f t="shared" si="25"/>
        <v>5.0658303629936858</v>
      </c>
      <c r="L64">
        <f t="shared" si="25"/>
        <v>0</v>
      </c>
      <c r="M64">
        <f t="shared" si="25"/>
        <v>7.3047613589369798</v>
      </c>
    </row>
    <row r="65" spans="2:13" x14ac:dyDescent="0.2">
      <c r="B65" t="s">
        <v>20</v>
      </c>
      <c r="G65">
        <f t="shared" ref="G65:M65" si="26">G45^2</f>
        <v>252.89250159038235</v>
      </c>
      <c r="H65">
        <f t="shared" si="26"/>
        <v>441.95665231620387</v>
      </c>
      <c r="I65">
        <f t="shared" si="26"/>
        <v>162.36310501138576</v>
      </c>
      <c r="J65">
        <f t="shared" si="26"/>
        <v>55.150523460553607</v>
      </c>
      <c r="K65">
        <f t="shared" si="26"/>
        <v>72.495210461352286</v>
      </c>
      <c r="L65">
        <f t="shared" si="26"/>
        <v>37.036395065962772</v>
      </c>
      <c r="M65">
        <f t="shared" si="26"/>
        <v>17.340196128639036</v>
      </c>
    </row>
    <row r="66" spans="2:13" x14ac:dyDescent="0.2">
      <c r="B66" t="s">
        <v>21</v>
      </c>
      <c r="G66">
        <f t="shared" ref="G66:M66" si="27">G46^2</f>
        <v>1347.6908126731173</v>
      </c>
      <c r="H66">
        <f t="shared" si="27"/>
        <v>1062.762918125587</v>
      </c>
      <c r="I66">
        <f t="shared" si="27"/>
        <v>187.46909605899484</v>
      </c>
      <c r="J66">
        <f t="shared" si="27"/>
        <v>300.78723678400911</v>
      </c>
      <c r="K66">
        <f t="shared" si="27"/>
        <v>9.8525990669319281</v>
      </c>
      <c r="L66">
        <f t="shared" si="27"/>
        <v>0</v>
      </c>
      <c r="M66">
        <f t="shared" si="27"/>
        <v>21.374553269643876</v>
      </c>
    </row>
    <row r="67" spans="2:13" x14ac:dyDescent="0.2">
      <c r="B67" t="s">
        <v>29</v>
      </c>
      <c r="G67">
        <f t="shared" ref="G67:M67" si="28">G47^2</f>
        <v>502.59684393778593</v>
      </c>
      <c r="H67">
        <f t="shared" si="28"/>
        <v>880.61854807061036</v>
      </c>
      <c r="I67">
        <f t="shared" si="28"/>
        <v>500.28157160016929</v>
      </c>
      <c r="J67">
        <f t="shared" si="28"/>
        <v>43.157335411288898</v>
      </c>
      <c r="K67">
        <f t="shared" si="28"/>
        <v>91.051155933560608</v>
      </c>
      <c r="L67">
        <f t="shared" si="28"/>
        <v>30.352370706463397</v>
      </c>
      <c r="M67">
        <f t="shared" si="28"/>
        <v>64.043610724384635</v>
      </c>
    </row>
    <row r="68" spans="2:13" x14ac:dyDescent="0.2">
      <c r="B68" t="s">
        <v>33</v>
      </c>
      <c r="G68">
        <f t="shared" ref="G68:M68" si="29">G48^2</f>
        <v>692.0276930655009</v>
      </c>
      <c r="H68">
        <f t="shared" si="29"/>
        <v>1428.1297342002374</v>
      </c>
      <c r="I68">
        <f t="shared" si="29"/>
        <v>137.61716694554858</v>
      </c>
      <c r="J68">
        <f t="shared" si="29"/>
        <v>73.915523673093631</v>
      </c>
      <c r="K68">
        <f t="shared" si="29"/>
        <v>6.2229651935094852</v>
      </c>
      <c r="L68">
        <f t="shared" si="29"/>
        <v>0</v>
      </c>
      <c r="M68">
        <f t="shared" si="29"/>
        <v>146.97241319500966</v>
      </c>
    </row>
    <row r="69" spans="2:13" x14ac:dyDescent="0.2">
      <c r="B69" t="s">
        <v>34</v>
      </c>
      <c r="G69">
        <f t="shared" ref="G69:M69" si="30">G49^2</f>
        <v>1184.0412730622986</v>
      </c>
      <c r="H69">
        <f t="shared" si="30"/>
        <v>943.95405938115937</v>
      </c>
      <c r="I69">
        <f t="shared" si="30"/>
        <v>124.02275198125497</v>
      </c>
      <c r="J69">
        <f t="shared" si="30"/>
        <v>494.7776857135259</v>
      </c>
      <c r="K69">
        <f t="shared" si="30"/>
        <v>26.605727139729332</v>
      </c>
      <c r="L69">
        <f t="shared" si="30"/>
        <v>16.430808432215706</v>
      </c>
      <c r="M69">
        <f t="shared" si="30"/>
        <v>31.153662284330061</v>
      </c>
    </row>
    <row r="70" spans="2:13" x14ac:dyDescent="0.2">
      <c r="B70" t="s">
        <v>37</v>
      </c>
      <c r="G70">
        <f t="shared" ref="G70:M70" si="31">G50^2</f>
        <v>1011.1490238384968</v>
      </c>
      <c r="H70">
        <f t="shared" si="31"/>
        <v>565.18246346498097</v>
      </c>
      <c r="I70">
        <f t="shared" si="31"/>
        <v>215.62373251110657</v>
      </c>
      <c r="J70">
        <f t="shared" si="31"/>
        <v>190.18683667429514</v>
      </c>
      <c r="K70">
        <f t="shared" si="31"/>
        <v>7.9223803928610295</v>
      </c>
      <c r="L70">
        <f t="shared" si="31"/>
        <v>158.9608406605058</v>
      </c>
      <c r="M70">
        <f t="shared" si="31"/>
        <v>25.273882364282951</v>
      </c>
    </row>
    <row r="71" spans="2:13" x14ac:dyDescent="0.2">
      <c r="B71" t="s">
        <v>40</v>
      </c>
      <c r="G71">
        <f t="shared" ref="G71:M71" si="32">G51^2</f>
        <v>340.62222727987239</v>
      </c>
      <c r="H71">
        <f t="shared" si="32"/>
        <v>160.74479678969678</v>
      </c>
      <c r="I71">
        <f t="shared" si="32"/>
        <v>589.0653194333272</v>
      </c>
      <c r="J71">
        <f t="shared" si="32"/>
        <v>69.04931886547817</v>
      </c>
      <c r="K71">
        <f t="shared" si="32"/>
        <v>8.4928282618361273</v>
      </c>
      <c r="L71">
        <f t="shared" si="32"/>
        <v>228.01859042831131</v>
      </c>
      <c r="M71">
        <f t="shared" si="32"/>
        <v>13.868044023629448</v>
      </c>
    </row>
    <row r="72" spans="2:13" x14ac:dyDescent="0.2">
      <c r="B72" t="s">
        <v>42</v>
      </c>
      <c r="G72">
        <f t="shared" ref="G72:M72" si="33">G52^2</f>
        <v>2737.5633492865568</v>
      </c>
      <c r="H72">
        <f t="shared" si="33"/>
        <v>425.09666580704646</v>
      </c>
      <c r="I72">
        <f t="shared" si="33"/>
        <v>74.353339133881235</v>
      </c>
      <c r="J72">
        <f t="shared" si="33"/>
        <v>10.885470721238578</v>
      </c>
      <c r="K72">
        <f t="shared" si="33"/>
        <v>4.5114887575874407</v>
      </c>
      <c r="L72">
        <f t="shared" si="33"/>
        <v>0</v>
      </c>
      <c r="M72">
        <f t="shared" si="33"/>
        <v>311.79479767569683</v>
      </c>
    </row>
    <row r="73" spans="2:13" x14ac:dyDescent="0.2">
      <c r="B73" t="s">
        <v>47</v>
      </c>
      <c r="G73">
        <f t="shared" ref="G73:M73" si="34">G53^2</f>
        <v>479.65329059665902</v>
      </c>
      <c r="H73">
        <f t="shared" si="34"/>
        <v>150.77775404096838</v>
      </c>
      <c r="I73">
        <f t="shared" si="34"/>
        <v>25.390673673946235</v>
      </c>
      <c r="J73">
        <f t="shared" si="34"/>
        <v>1.4880011453753605</v>
      </c>
      <c r="K73">
        <f t="shared" si="34"/>
        <v>260.03802252548462</v>
      </c>
      <c r="L73">
        <f t="shared" si="34"/>
        <v>0</v>
      </c>
      <c r="M73">
        <f t="shared" si="34"/>
        <v>139.13855634184969</v>
      </c>
    </row>
    <row r="74" spans="2:13" x14ac:dyDescent="0.2">
      <c r="B74" t="s">
        <v>52</v>
      </c>
      <c r="G74">
        <f t="shared" ref="G74:M74" si="35">G54^2</f>
        <v>310.2063170564403</v>
      </c>
      <c r="H74">
        <f t="shared" si="35"/>
        <v>571.27795391957306</v>
      </c>
      <c r="I74">
        <f t="shared" si="35"/>
        <v>8.9722754616079836</v>
      </c>
      <c r="J74">
        <f t="shared" si="35"/>
        <v>44.843855889098243</v>
      </c>
      <c r="K74">
        <f t="shared" si="35"/>
        <v>135.37645354844665</v>
      </c>
      <c r="L74">
        <f t="shared" si="35"/>
        <v>200.42259644296985</v>
      </c>
      <c r="M74">
        <f t="shared" si="35"/>
        <v>4.3081904862925261E-3</v>
      </c>
    </row>
    <row r="75" spans="2:13" x14ac:dyDescent="0.2">
      <c r="B75" t="s">
        <v>53</v>
      </c>
      <c r="G75">
        <f t="shared" ref="G75:M75" si="36">G55^2</f>
        <v>527.84131818818651</v>
      </c>
      <c r="H75">
        <f t="shared" si="36"/>
        <v>1449.7073931577545</v>
      </c>
      <c r="I75">
        <f t="shared" si="36"/>
        <v>37.88077395481443</v>
      </c>
      <c r="J75">
        <f t="shared" si="36"/>
        <v>2.1201148079160337</v>
      </c>
      <c r="K75">
        <f t="shared" si="36"/>
        <v>131.03303250457228</v>
      </c>
      <c r="L75">
        <f t="shared" si="36"/>
        <v>147.91182959686236</v>
      </c>
      <c r="M75">
        <f t="shared" si="36"/>
        <v>45.893766340792538</v>
      </c>
    </row>
    <row r="76" spans="2:13" x14ac:dyDescent="0.2">
      <c r="B76" t="s">
        <v>58</v>
      </c>
      <c r="G76">
        <f t="shared" ref="G76:M76" si="37">G56^2</f>
        <v>205.81648143986948</v>
      </c>
      <c r="H76">
        <f t="shared" si="37"/>
        <v>1304.1091211410726</v>
      </c>
      <c r="I76">
        <f t="shared" si="37"/>
        <v>23.192495532005768</v>
      </c>
      <c r="J76">
        <f t="shared" si="37"/>
        <v>9.2460204878321743</v>
      </c>
      <c r="K76">
        <f t="shared" si="37"/>
        <v>173.61427159189469</v>
      </c>
      <c r="L76">
        <f t="shared" si="37"/>
        <v>433.2429830518505</v>
      </c>
      <c r="M76">
        <f t="shared" si="37"/>
        <v>74.156283074036338</v>
      </c>
    </row>
    <row r="77" spans="2:13" x14ac:dyDescent="0.2">
      <c r="B77" t="s">
        <v>59</v>
      </c>
      <c r="G77">
        <f t="shared" ref="G77:M77" si="38">G57^2</f>
        <v>1109.732865717174</v>
      </c>
      <c r="H77">
        <f t="shared" si="38"/>
        <v>222.38738818713489</v>
      </c>
      <c r="I77">
        <f t="shared" si="38"/>
        <v>32.852713788746037</v>
      </c>
      <c r="J77">
        <f t="shared" si="38"/>
        <v>14.261883184486933</v>
      </c>
      <c r="K77">
        <f t="shared" si="38"/>
        <v>357.4263042688101</v>
      </c>
      <c r="L77">
        <f t="shared" si="38"/>
        <v>95.008738181140032</v>
      </c>
      <c r="M77">
        <f t="shared" si="38"/>
        <v>101.28667810547898</v>
      </c>
    </row>
    <row r="78" spans="2:13" x14ac:dyDescent="0.2">
      <c r="B78" t="s">
        <v>64</v>
      </c>
      <c r="G78">
        <f t="shared" ref="G78:M78" si="39">G58^2</f>
        <v>1619.466857612771</v>
      </c>
      <c r="H78">
        <f t="shared" si="39"/>
        <v>87.786594843663835</v>
      </c>
      <c r="I78">
        <f t="shared" si="39"/>
        <v>23.194665492497226</v>
      </c>
      <c r="J78">
        <f t="shared" si="39"/>
        <v>23.613694843952214</v>
      </c>
      <c r="K78">
        <f t="shared" si="39"/>
        <v>266.4484326980205</v>
      </c>
      <c r="L78">
        <f t="shared" si="39"/>
        <v>588.91944040380076</v>
      </c>
      <c r="M78">
        <f t="shared" si="39"/>
        <v>80.601450427412928</v>
      </c>
    </row>
    <row r="79" spans="2:13" x14ac:dyDescent="0.2">
      <c r="B79" t="s">
        <v>65</v>
      </c>
      <c r="G79">
        <f t="shared" ref="G79:M79" si="40">G59^2</f>
        <v>1119.6058703993106</v>
      </c>
      <c r="H79">
        <f t="shared" si="40"/>
        <v>309.32714436426807</v>
      </c>
      <c r="I79">
        <f t="shared" si="40"/>
        <v>205.31380321862949</v>
      </c>
      <c r="J79">
        <f t="shared" si="40"/>
        <v>6.1527012464188493</v>
      </c>
      <c r="K79">
        <f t="shared" si="40"/>
        <v>475.87337734742846</v>
      </c>
      <c r="L79">
        <f t="shared" si="40"/>
        <v>111.73680173743514</v>
      </c>
      <c r="M79">
        <f t="shared" si="40"/>
        <v>52.120562033766561</v>
      </c>
    </row>
    <row r="81" spans="2:21" x14ac:dyDescent="0.2">
      <c r="D81" t="s">
        <v>72</v>
      </c>
      <c r="I81" t="s">
        <v>73</v>
      </c>
      <c r="M81" t="s">
        <v>76</v>
      </c>
    </row>
    <row r="82" spans="2:21" x14ac:dyDescent="0.2">
      <c r="M82" t="s">
        <v>4</v>
      </c>
      <c r="N82" t="s">
        <v>5</v>
      </c>
      <c r="O82" t="s">
        <v>6</v>
      </c>
      <c r="P82" t="s">
        <v>7</v>
      </c>
      <c r="Q82" t="s">
        <v>15</v>
      </c>
      <c r="R82" t="s">
        <v>16</v>
      </c>
      <c r="S82" t="s">
        <v>8</v>
      </c>
      <c r="U82" t="s">
        <v>17</v>
      </c>
    </row>
    <row r="84" spans="2:21" x14ac:dyDescent="0.2">
      <c r="B84" t="s">
        <v>14</v>
      </c>
      <c r="E84">
        <f xml:space="preserve"> SUM(G64:M64)</f>
        <v>2195.2434657291342</v>
      </c>
      <c r="I84" s="5">
        <f>SQRT(E84/2)</f>
        <v>33.13037477700135</v>
      </c>
      <c r="M84">
        <f>IF(O3&gt;0,G23,0)</f>
        <v>0</v>
      </c>
      <c r="N84">
        <f>IF(P3&gt;0,H23,0)</f>
        <v>30.414949128760394</v>
      </c>
      <c r="O84">
        <f t="shared" ref="O84:S84" si="41">IF(Q3&gt;0,I23,0)</f>
        <v>13.169689232279374</v>
      </c>
      <c r="P84">
        <f t="shared" si="41"/>
        <v>0</v>
      </c>
      <c r="Q84">
        <f t="shared" si="41"/>
        <v>0</v>
      </c>
      <c r="R84">
        <f t="shared" si="41"/>
        <v>0</v>
      </c>
      <c r="S84">
        <f t="shared" si="41"/>
        <v>15.202732202593698</v>
      </c>
      <c r="U84" s="6">
        <f>SUM(M84:S84)</f>
        <v>58.787370563633459</v>
      </c>
    </row>
    <row r="85" spans="2:21" x14ac:dyDescent="0.2">
      <c r="B85" t="s">
        <v>20</v>
      </c>
      <c r="E85">
        <f t="shared" ref="E85:E99" si="42" xml:space="preserve"> SUM(G65:M65)</f>
        <v>1039.2345840344797</v>
      </c>
      <c r="I85" s="5">
        <f t="shared" ref="I85:I99" si="43">SQRT(E85/2)</f>
        <v>22.795115529806814</v>
      </c>
      <c r="M85">
        <f t="shared" ref="M85:N85" si="44">IF(O4&gt;0,G24,0)</f>
        <v>0</v>
      </c>
      <c r="N85">
        <f t="shared" si="44"/>
        <v>45.64390156984355</v>
      </c>
      <c r="O85">
        <f t="shared" ref="O85:O99" si="45">IF(Q4&gt;0,I24,0)</f>
        <v>12.257821810562145</v>
      </c>
      <c r="P85">
        <f t="shared" ref="P85:P99" si="46">IF(R4&gt;0,J24,0)</f>
        <v>0</v>
      </c>
      <c r="Q85">
        <f t="shared" ref="Q85:Q99" si="47">IF(S4&gt;0,K24,0)</f>
        <v>0</v>
      </c>
      <c r="R85">
        <f t="shared" ref="R85:R99" si="48">IF(T4&gt;0,L24,0)</f>
        <v>0</v>
      </c>
      <c r="S85">
        <f t="shared" ref="S85:S99" si="49">IF(U4&gt;0,M24,0)</f>
        <v>4.1691772209092273</v>
      </c>
      <c r="U85" s="6">
        <f t="shared" ref="U85:U99" si="50">SUM(M85:S85)</f>
        <v>62.070900601314925</v>
      </c>
    </row>
    <row r="86" spans="2:21" x14ac:dyDescent="0.2">
      <c r="B86" t="s">
        <v>21</v>
      </c>
      <c r="E86">
        <f t="shared" si="42"/>
        <v>2929.9372159782838</v>
      </c>
      <c r="I86" s="5">
        <f t="shared" si="43"/>
        <v>38.274908334170334</v>
      </c>
      <c r="M86">
        <f t="shared" ref="M86:N86" si="51">IF(O5&gt;0,G25,0)</f>
        <v>36.016364094100531</v>
      </c>
      <c r="N86">
        <f t="shared" si="51"/>
        <v>0</v>
      </c>
      <c r="O86">
        <f t="shared" si="45"/>
        <v>0</v>
      </c>
      <c r="P86">
        <f t="shared" si="46"/>
        <v>9.9295085177207749</v>
      </c>
      <c r="Q86">
        <f t="shared" si="47"/>
        <v>0</v>
      </c>
      <c r="R86">
        <f t="shared" si="48"/>
        <v>0</v>
      </c>
      <c r="S86">
        <f t="shared" si="49"/>
        <v>0</v>
      </c>
      <c r="U86" s="6">
        <f t="shared" si="50"/>
        <v>45.945872611821308</v>
      </c>
    </row>
    <row r="87" spans="2:21" x14ac:dyDescent="0.2">
      <c r="B87" t="s">
        <v>29</v>
      </c>
      <c r="E87">
        <f t="shared" si="42"/>
        <v>2112.1014363842628</v>
      </c>
      <c r="I87" s="5">
        <f t="shared" si="43"/>
        <v>32.496933981410173</v>
      </c>
      <c r="M87">
        <f t="shared" ref="M87:N87" si="52">IF(O6&gt;0,G26,0)</f>
        <v>0</v>
      </c>
      <c r="N87">
        <f t="shared" si="52"/>
        <v>32.824782257401878</v>
      </c>
      <c r="O87">
        <f t="shared" si="45"/>
        <v>15.133024978773522</v>
      </c>
      <c r="P87">
        <f t="shared" si="46"/>
        <v>0</v>
      </c>
      <c r="Q87">
        <f t="shared" si="47"/>
        <v>0</v>
      </c>
      <c r="R87">
        <f t="shared" si="48"/>
        <v>0</v>
      </c>
      <c r="S87">
        <f t="shared" si="49"/>
        <v>0</v>
      </c>
      <c r="U87" s="6">
        <f t="shared" si="50"/>
        <v>47.957807236175398</v>
      </c>
    </row>
    <row r="88" spans="2:21" x14ac:dyDescent="0.2">
      <c r="B88" t="s">
        <v>33</v>
      </c>
      <c r="E88">
        <f t="shared" si="42"/>
        <v>2484.8854962728992</v>
      </c>
      <c r="I88" s="5">
        <f t="shared" si="43"/>
        <v>35.248301351078602</v>
      </c>
      <c r="M88">
        <f t="shared" ref="M88:N88" si="53">IF(O7&gt;0,G27,0)</f>
        <v>0</v>
      </c>
      <c r="N88">
        <f t="shared" si="53"/>
        <v>39.13247314118113</v>
      </c>
      <c r="O88">
        <f t="shared" si="45"/>
        <v>11.345888725871649</v>
      </c>
      <c r="P88">
        <f t="shared" si="46"/>
        <v>0</v>
      </c>
      <c r="Q88">
        <f t="shared" si="47"/>
        <v>0</v>
      </c>
      <c r="R88">
        <f t="shared" si="48"/>
        <v>0</v>
      </c>
      <c r="S88">
        <f t="shared" si="49"/>
        <v>0</v>
      </c>
      <c r="U88" s="6">
        <f t="shared" si="50"/>
        <v>50.478361867052783</v>
      </c>
    </row>
    <row r="89" spans="2:21" x14ac:dyDescent="0.2">
      <c r="B89" t="s">
        <v>34</v>
      </c>
      <c r="E89">
        <f t="shared" si="42"/>
        <v>2820.9859679945143</v>
      </c>
      <c r="I89" s="5">
        <f t="shared" si="43"/>
        <v>37.556530510648308</v>
      </c>
      <c r="M89">
        <f t="shared" ref="M89:N89" si="54">IF(O8&gt;0,G28,0)</f>
        <v>38.317371927324203</v>
      </c>
      <c r="N89">
        <f t="shared" si="54"/>
        <v>0</v>
      </c>
      <c r="O89">
        <f t="shared" si="45"/>
        <v>0</v>
      </c>
      <c r="P89">
        <f t="shared" si="46"/>
        <v>5.0291285145783116</v>
      </c>
      <c r="Q89">
        <f t="shared" si="47"/>
        <v>0</v>
      </c>
      <c r="R89">
        <f t="shared" si="48"/>
        <v>0</v>
      </c>
      <c r="S89">
        <f t="shared" si="49"/>
        <v>0</v>
      </c>
      <c r="U89" s="6">
        <f t="shared" si="50"/>
        <v>43.346500441902514</v>
      </c>
    </row>
    <row r="90" spans="2:21" x14ac:dyDescent="0.2">
      <c r="B90" t="s">
        <v>37</v>
      </c>
      <c r="E90">
        <f t="shared" si="42"/>
        <v>2174.2991599065294</v>
      </c>
      <c r="I90" s="5">
        <f t="shared" si="43"/>
        <v>32.971951412575883</v>
      </c>
      <c r="M90">
        <f t="shared" ref="M90:N90" si="55">IF(O9&gt;0,G29,0)</f>
        <v>0</v>
      </c>
      <c r="N90">
        <f t="shared" si="55"/>
        <v>36.226433513984887</v>
      </c>
      <c r="O90">
        <f t="shared" si="45"/>
        <v>5.3158680028029384</v>
      </c>
      <c r="P90">
        <f t="shared" si="46"/>
        <v>6.2091756347093172</v>
      </c>
      <c r="Q90">
        <f t="shared" si="47"/>
        <v>0</v>
      </c>
      <c r="R90">
        <f t="shared" si="48"/>
        <v>0</v>
      </c>
      <c r="S90">
        <f t="shared" si="49"/>
        <v>0</v>
      </c>
      <c r="U90" s="6">
        <f t="shared" si="50"/>
        <v>47.751477151497141</v>
      </c>
    </row>
    <row r="91" spans="2:21" x14ac:dyDescent="0.2">
      <c r="B91" t="s">
        <v>40</v>
      </c>
      <c r="E91">
        <f t="shared" si="42"/>
        <v>1409.8611250821514</v>
      </c>
      <c r="I91" s="5">
        <f t="shared" si="43"/>
        <v>26.550528479506312</v>
      </c>
      <c r="M91">
        <f t="shared" ref="M91:N91" si="56">IF(O10&gt;0,G30,0)</f>
        <v>26.998591746327815</v>
      </c>
      <c r="N91">
        <f t="shared" si="56"/>
        <v>0</v>
      </c>
      <c r="O91">
        <f t="shared" si="45"/>
        <v>30.27478666355794</v>
      </c>
      <c r="P91">
        <f t="shared" si="46"/>
        <v>0</v>
      </c>
      <c r="Q91">
        <f t="shared" si="47"/>
        <v>0</v>
      </c>
      <c r="R91">
        <f t="shared" si="48"/>
        <v>0</v>
      </c>
      <c r="S91">
        <f t="shared" si="49"/>
        <v>0</v>
      </c>
      <c r="U91" s="6">
        <f t="shared" si="50"/>
        <v>57.273378409885751</v>
      </c>
    </row>
    <row r="92" spans="2:21" x14ac:dyDescent="0.2">
      <c r="B92" t="s">
        <v>42</v>
      </c>
      <c r="E92">
        <f t="shared" si="42"/>
        <v>3564.2051113820071</v>
      </c>
      <c r="I92" s="5">
        <f t="shared" si="43"/>
        <v>42.21495654020034</v>
      </c>
      <c r="M92">
        <f t="shared" ref="M92:N92" si="57">IF(O11&gt;0,G31,0)</f>
        <v>47.678270773161969</v>
      </c>
      <c r="N92">
        <f t="shared" si="57"/>
        <v>0</v>
      </c>
      <c r="O92">
        <f t="shared" si="45"/>
        <v>0</v>
      </c>
      <c r="P92">
        <f t="shared" si="46"/>
        <v>0</v>
      </c>
      <c r="Q92">
        <f t="shared" si="47"/>
        <v>0</v>
      </c>
      <c r="R92">
        <f t="shared" si="48"/>
        <v>0</v>
      </c>
      <c r="S92">
        <f t="shared" si="49"/>
        <v>0</v>
      </c>
      <c r="U92" s="6">
        <f t="shared" si="50"/>
        <v>47.678270773161969</v>
      </c>
    </row>
    <row r="93" spans="2:21" x14ac:dyDescent="0.2">
      <c r="B93" t="s">
        <v>47</v>
      </c>
      <c r="E93">
        <f t="shared" si="42"/>
        <v>1056.4862983242833</v>
      </c>
      <c r="I93" s="5">
        <f t="shared" si="43"/>
        <v>22.983540831693919</v>
      </c>
      <c r="M93">
        <f t="shared" ref="M93:N93" si="58">IF(O12&gt;0,G32,0)</f>
        <v>35.241868795372476</v>
      </c>
      <c r="N93">
        <f t="shared" si="58"/>
        <v>30.577983519428876</v>
      </c>
      <c r="O93">
        <f t="shared" si="45"/>
        <v>0</v>
      </c>
      <c r="P93">
        <f t="shared" si="46"/>
        <v>0</v>
      </c>
      <c r="Q93">
        <f t="shared" si="47"/>
        <v>0</v>
      </c>
      <c r="R93">
        <f t="shared" si="48"/>
        <v>0</v>
      </c>
      <c r="S93">
        <f t="shared" si="49"/>
        <v>0</v>
      </c>
      <c r="U93" s="6">
        <f t="shared" si="50"/>
        <v>65.819852314801352</v>
      </c>
    </row>
    <row r="94" spans="2:21" x14ac:dyDescent="0.2">
      <c r="B94" t="s">
        <v>52</v>
      </c>
      <c r="E94">
        <f t="shared" si="42"/>
        <v>1271.1037605086224</v>
      </c>
      <c r="I94" s="5">
        <f t="shared" si="43"/>
        <v>25.210154308419281</v>
      </c>
      <c r="M94">
        <f t="shared" ref="M94:N94" si="59">IF(O13&gt;0,G33,0)</f>
        <v>0</v>
      </c>
      <c r="N94">
        <f t="shared" si="59"/>
        <v>21.553123866707356</v>
      </c>
      <c r="O94">
        <f t="shared" si="45"/>
        <v>15.186442502273465</v>
      </c>
      <c r="P94">
        <f t="shared" si="46"/>
        <v>0</v>
      </c>
      <c r="Q94">
        <f t="shared" si="47"/>
        <v>15.637588530604482</v>
      </c>
      <c r="R94">
        <f t="shared" si="48"/>
        <v>0</v>
      </c>
      <c r="S94">
        <f t="shared" si="49"/>
        <v>9.1565458983138743</v>
      </c>
      <c r="U94" s="6">
        <f t="shared" si="50"/>
        <v>61.533700797899172</v>
      </c>
    </row>
    <row r="95" spans="2:21" x14ac:dyDescent="0.2">
      <c r="B95" t="s">
        <v>53</v>
      </c>
      <c r="E95">
        <f t="shared" si="42"/>
        <v>2342.3882285508985</v>
      </c>
      <c r="I95" s="5">
        <f t="shared" si="43"/>
        <v>34.222713426545376</v>
      </c>
      <c r="M95">
        <f t="shared" ref="M95:N95" si="60">IF(O14&gt;0,G34,0)</f>
        <v>0</v>
      </c>
      <c r="N95">
        <f t="shared" si="60"/>
        <v>31.924976780601245</v>
      </c>
      <c r="O95">
        <f t="shared" si="45"/>
        <v>0</v>
      </c>
      <c r="P95">
        <f t="shared" si="46"/>
        <v>0</v>
      </c>
      <c r="Q95">
        <f t="shared" si="47"/>
        <v>18.553033917034075</v>
      </c>
      <c r="R95">
        <f t="shared" si="48"/>
        <v>0</v>
      </c>
      <c r="S95">
        <f t="shared" si="49"/>
        <v>0</v>
      </c>
      <c r="U95" s="6">
        <f t="shared" si="50"/>
        <v>50.47801069763532</v>
      </c>
    </row>
    <row r="96" spans="2:21" x14ac:dyDescent="0.2">
      <c r="B96" t="s">
        <v>58</v>
      </c>
      <c r="E96">
        <f t="shared" si="42"/>
        <v>2223.3776563185615</v>
      </c>
      <c r="I96" s="5">
        <f t="shared" si="43"/>
        <v>33.341997962918789</v>
      </c>
      <c r="M96">
        <f t="shared" ref="M96:N96" si="61">IF(O15&gt;0,G35,0)</f>
        <v>18.987027835405666</v>
      </c>
      <c r="N96">
        <f t="shared" si="61"/>
        <v>30.554215612479368</v>
      </c>
      <c r="O96">
        <f t="shared" si="45"/>
        <v>0</v>
      </c>
      <c r="P96">
        <f t="shared" si="46"/>
        <v>0</v>
      </c>
      <c r="Q96">
        <f t="shared" si="47"/>
        <v>0</v>
      </c>
      <c r="R96">
        <f t="shared" si="48"/>
        <v>0</v>
      </c>
      <c r="S96">
        <f t="shared" si="49"/>
        <v>0</v>
      </c>
      <c r="U96" s="6">
        <f t="shared" si="50"/>
        <v>49.541243447885037</v>
      </c>
    </row>
    <row r="97" spans="2:21" x14ac:dyDescent="0.2">
      <c r="B97" t="s">
        <v>59</v>
      </c>
      <c r="E97">
        <f t="shared" si="42"/>
        <v>1932.956571432971</v>
      </c>
      <c r="I97" s="5">
        <f t="shared" si="43"/>
        <v>31.088233879017405</v>
      </c>
      <c r="M97">
        <f t="shared" ref="M97:N97" si="62">IF(O16&gt;0,G36,0)</f>
        <v>39.414619489843957</v>
      </c>
      <c r="N97">
        <f t="shared" si="62"/>
        <v>12.360068616835797</v>
      </c>
      <c r="O97">
        <f t="shared" si="45"/>
        <v>0</v>
      </c>
      <c r="P97">
        <f t="shared" si="46"/>
        <v>0</v>
      </c>
      <c r="Q97">
        <f t="shared" si="47"/>
        <v>0</v>
      </c>
      <c r="R97">
        <f t="shared" si="48"/>
        <v>0</v>
      </c>
      <c r="S97">
        <f t="shared" si="49"/>
        <v>0</v>
      </c>
      <c r="U97" s="6">
        <f t="shared" si="50"/>
        <v>51.774688106679754</v>
      </c>
    </row>
    <row r="98" spans="2:21" x14ac:dyDescent="0.2">
      <c r="B98" t="s">
        <v>64</v>
      </c>
      <c r="E98">
        <f t="shared" si="42"/>
        <v>2690.0311363221185</v>
      </c>
      <c r="I98" s="5">
        <f t="shared" si="43"/>
        <v>36.674453890427046</v>
      </c>
      <c r="M98">
        <f t="shared" ref="M98:N98" si="63">IF(O17&gt;0,G37,0)</f>
        <v>29.757399964555336</v>
      </c>
      <c r="N98">
        <f t="shared" si="63"/>
        <v>10.630549917755907</v>
      </c>
      <c r="O98">
        <f t="shared" si="45"/>
        <v>5.183915958738134</v>
      </c>
      <c r="P98">
        <f t="shared" si="46"/>
        <v>0</v>
      </c>
      <c r="Q98">
        <f t="shared" si="47"/>
        <v>0</v>
      </c>
      <c r="R98">
        <f t="shared" si="48"/>
        <v>0</v>
      </c>
      <c r="S98">
        <f t="shared" si="49"/>
        <v>0</v>
      </c>
      <c r="U98" s="6">
        <f t="shared" si="50"/>
        <v>45.57186584104938</v>
      </c>
    </row>
    <row r="99" spans="2:21" x14ac:dyDescent="0.2">
      <c r="B99" t="s">
        <v>65</v>
      </c>
      <c r="E99">
        <f t="shared" si="42"/>
        <v>2280.1302603472573</v>
      </c>
      <c r="I99" s="5">
        <f t="shared" si="43"/>
        <v>33.764850513124273</v>
      </c>
      <c r="M99">
        <f t="shared" ref="M99:N99" si="64">IF(O18&gt;0,G38,0)</f>
        <v>0</v>
      </c>
      <c r="N99">
        <f t="shared" si="64"/>
        <v>12.412301334049754</v>
      </c>
      <c r="O99">
        <f t="shared" si="45"/>
        <v>5.6712246434445941</v>
      </c>
      <c r="P99">
        <f t="shared" si="46"/>
        <v>0</v>
      </c>
      <c r="Q99">
        <f t="shared" si="47"/>
        <v>28.185477833621281</v>
      </c>
      <c r="R99">
        <f t="shared" si="48"/>
        <v>0</v>
      </c>
      <c r="S99">
        <f t="shared" si="49"/>
        <v>0</v>
      </c>
      <c r="U99" s="6">
        <f t="shared" si="50"/>
        <v>46.269003811115624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1" sqref="B1:B16"/>
    </sheetView>
  </sheetViews>
  <sheetFormatPr baseColWidth="10" defaultRowHeight="15" x14ac:dyDescent="0.2"/>
  <sheetData>
    <row r="1" spans="1:2" x14ac:dyDescent="0.2">
      <c r="A1" t="s">
        <v>14</v>
      </c>
      <c r="B1">
        <v>58.787370563633459</v>
      </c>
    </row>
    <row r="2" spans="1:2" x14ac:dyDescent="0.2">
      <c r="A2" t="s">
        <v>20</v>
      </c>
      <c r="B2">
        <v>62.070900601314925</v>
      </c>
    </row>
    <row r="3" spans="1:2" x14ac:dyDescent="0.2">
      <c r="A3" t="s">
        <v>21</v>
      </c>
      <c r="B3">
        <v>45.945872611821308</v>
      </c>
    </row>
    <row r="4" spans="1:2" x14ac:dyDescent="0.2">
      <c r="A4" t="s">
        <v>29</v>
      </c>
      <c r="B4">
        <v>47.957807236175398</v>
      </c>
    </row>
    <row r="5" spans="1:2" x14ac:dyDescent="0.2">
      <c r="A5" t="s">
        <v>33</v>
      </c>
      <c r="B5">
        <v>50.478361867052783</v>
      </c>
    </row>
    <row r="6" spans="1:2" x14ac:dyDescent="0.2">
      <c r="A6" t="s">
        <v>34</v>
      </c>
      <c r="B6">
        <v>43.346500441902514</v>
      </c>
    </row>
    <row r="7" spans="1:2" x14ac:dyDescent="0.2">
      <c r="A7" t="s">
        <v>37</v>
      </c>
      <c r="B7">
        <v>47.751477151497141</v>
      </c>
    </row>
    <row r="8" spans="1:2" x14ac:dyDescent="0.2">
      <c r="A8" t="s">
        <v>40</v>
      </c>
      <c r="B8">
        <v>57.273378409885751</v>
      </c>
    </row>
    <row r="9" spans="1:2" x14ac:dyDescent="0.2">
      <c r="A9" t="s">
        <v>42</v>
      </c>
      <c r="B9">
        <v>47.678270773161969</v>
      </c>
    </row>
    <row r="10" spans="1:2" x14ac:dyDescent="0.2">
      <c r="A10" t="s">
        <v>47</v>
      </c>
      <c r="B10">
        <v>65.819852314801352</v>
      </c>
    </row>
    <row r="11" spans="1:2" x14ac:dyDescent="0.2">
      <c r="A11" t="s">
        <v>52</v>
      </c>
      <c r="B11">
        <v>61.533700797899172</v>
      </c>
    </row>
    <row r="12" spans="1:2" x14ac:dyDescent="0.2">
      <c r="A12" t="s">
        <v>53</v>
      </c>
      <c r="B12">
        <v>50.47801069763532</v>
      </c>
    </row>
    <row r="13" spans="1:2" x14ac:dyDescent="0.2">
      <c r="A13" t="s">
        <v>58</v>
      </c>
      <c r="B13">
        <v>49.541243447885037</v>
      </c>
    </row>
    <row r="14" spans="1:2" x14ac:dyDescent="0.2">
      <c r="A14" t="s">
        <v>59</v>
      </c>
      <c r="B14">
        <v>51.774688106679754</v>
      </c>
    </row>
    <row r="15" spans="1:2" x14ac:dyDescent="0.2">
      <c r="A15" t="s">
        <v>64</v>
      </c>
      <c r="B15">
        <v>45.57186584104938</v>
      </c>
    </row>
    <row r="16" spans="1:2" x14ac:dyDescent="0.2">
      <c r="A16" t="s">
        <v>65</v>
      </c>
      <c r="B16">
        <v>46.269003811115624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Legislative</vt:lpstr>
      <vt:lpstr>Exekutive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2018-12-14T13:00:48Z</dcterms:modified>
</cp:coreProperties>
</file>